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vml" ContentType="application/vnd.openxmlformats-officedocument.vmlDrawing"/>
  <Default Extension="rels" ContentType="application/vnd.openxmlformats-package.relationships+xml"/>
  <Default Extension="jpeg" ContentType="image/jpeg"/>
  <Override PartName="/xl/worksheets/sheet5.xml" ContentType="application/vnd.openxmlformats-officedocument.spreadsheetml.worksheet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00" yWindow="680" windowWidth="23240" windowHeight="11880" tabRatio="500" firstSheet="1" activeTab="2"/>
  </bookViews>
  <sheets>
    <sheet name="graphe cotisants" sheetId="1" r:id="rId1"/>
    <sheet name="Analyse cotisations par mois" sheetId="2" r:id="rId2"/>
    <sheet name="par promo" sheetId="3" r:id="rId3"/>
    <sheet name="par école" sheetId="4" r:id="rId4"/>
    <sheet name="par promo recalé" sheetId="5" r:id="rId5"/>
  </sheets>
  <calcPr calcId="110304" concurrentCalc="0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N3" i="2"/>
  <c r="L3"/>
  <c r="M3"/>
  <c r="K3"/>
  <c r="J3"/>
  <c r="C2"/>
  <c r="C3"/>
  <c r="D3"/>
  <c r="E3"/>
  <c r="F3"/>
  <c r="G3"/>
  <c r="H3"/>
  <c r="I3"/>
  <c r="X2"/>
  <c r="X3"/>
  <c r="X4"/>
  <c r="X5"/>
  <c r="X6"/>
  <c r="B2"/>
  <c r="P18"/>
  <c r="P6"/>
  <c r="E23"/>
  <c r="E27"/>
  <c r="E25"/>
  <c r="E21"/>
  <c r="E19"/>
  <c r="C19"/>
  <c r="D19"/>
  <c r="C21"/>
  <c r="D21"/>
  <c r="D23"/>
  <c r="C23"/>
  <c r="F18"/>
  <c r="C5"/>
  <c r="D5"/>
  <c r="E5"/>
  <c r="F5"/>
  <c r="G5"/>
  <c r="H5"/>
  <c r="I5"/>
  <c r="J5"/>
  <c r="K5"/>
  <c r="L5"/>
  <c r="M5"/>
  <c r="N5"/>
  <c r="O5"/>
  <c r="P5"/>
  <c r="Q9"/>
  <c r="B4"/>
  <c r="B6"/>
  <c r="Q6"/>
  <c r="N7"/>
  <c r="O7"/>
  <c r="P7"/>
  <c r="E7"/>
  <c r="F7"/>
  <c r="G7"/>
  <c r="H7"/>
  <c r="I7"/>
  <c r="J7"/>
  <c r="K7"/>
  <c r="L7"/>
  <c r="M7"/>
  <c r="D7"/>
  <c r="C7"/>
  <c r="C15"/>
  <c r="D15"/>
  <c r="E15"/>
  <c r="C13"/>
  <c r="D13"/>
  <c r="E13"/>
  <c r="C11"/>
  <c r="D11"/>
  <c r="E11"/>
  <c r="C9"/>
  <c r="D9"/>
  <c r="E9"/>
  <c r="F19"/>
  <c r="G19"/>
  <c r="H19"/>
  <c r="I19"/>
  <c r="J19"/>
  <c r="K19"/>
  <c r="L19"/>
  <c r="M19"/>
  <c r="N19"/>
  <c r="O19"/>
  <c r="R5"/>
  <c r="F21"/>
  <c r="G21"/>
  <c r="H21"/>
  <c r="I21"/>
  <c r="J21"/>
  <c r="K21"/>
  <c r="L21"/>
  <c r="M21"/>
  <c r="N21"/>
  <c r="O21"/>
  <c r="P21"/>
  <c r="F9"/>
  <c r="G9"/>
  <c r="H9"/>
  <c r="I9"/>
  <c r="J9"/>
  <c r="K9"/>
  <c r="L9"/>
  <c r="M9"/>
  <c r="N9"/>
  <c r="O9"/>
  <c r="P9"/>
  <c r="R9"/>
  <c r="D27"/>
  <c r="F27"/>
  <c r="G27"/>
  <c r="H27"/>
  <c r="I27"/>
  <c r="J27"/>
  <c r="K27"/>
  <c r="L27"/>
  <c r="M27"/>
  <c r="N27"/>
  <c r="O27"/>
  <c r="P27"/>
  <c r="D25"/>
  <c r="F25"/>
  <c r="G25"/>
  <c r="H25"/>
  <c r="I25"/>
  <c r="J25"/>
  <c r="K25"/>
  <c r="L25"/>
  <c r="M25"/>
  <c r="N25"/>
  <c r="O25"/>
  <c r="P25"/>
  <c r="F15"/>
  <c r="G15"/>
  <c r="H15"/>
  <c r="I15"/>
  <c r="J15"/>
  <c r="K15"/>
  <c r="L15"/>
  <c r="M15"/>
  <c r="N15"/>
  <c r="O15"/>
  <c r="P15"/>
  <c r="F13"/>
  <c r="G13"/>
  <c r="H13"/>
  <c r="I13"/>
  <c r="J13"/>
  <c r="K13"/>
  <c r="L13"/>
  <c r="M13"/>
  <c r="N13"/>
  <c r="O13"/>
  <c r="P13"/>
  <c r="F11"/>
  <c r="G11"/>
  <c r="H11"/>
  <c r="I11"/>
  <c r="J11"/>
  <c r="K11"/>
  <c r="L11"/>
  <c r="M11"/>
  <c r="N11"/>
  <c r="O11"/>
  <c r="P11"/>
  <c r="R13"/>
  <c r="R15"/>
  <c r="F23"/>
  <c r="G23"/>
  <c r="H23"/>
  <c r="I23"/>
  <c r="J23"/>
  <c r="K23"/>
  <c r="L23"/>
  <c r="M23"/>
  <c r="N23"/>
  <c r="O23"/>
  <c r="P23"/>
  <c r="R11"/>
  <c r="E3" i="1"/>
  <c r="F3"/>
  <c r="G3"/>
  <c r="D3"/>
  <c r="C3"/>
  <c r="B98" i="3"/>
  <c r="C98"/>
  <c r="D98"/>
  <c r="E98"/>
  <c r="B100"/>
  <c r="C100"/>
  <c r="D100"/>
  <c r="E100"/>
  <c r="B101"/>
  <c r="C101"/>
  <c r="D101"/>
  <c r="E101"/>
  <c r="B102"/>
  <c r="C102"/>
  <c r="D102"/>
  <c r="E102"/>
  <c r="U100"/>
  <c r="U101"/>
  <c r="U102"/>
  <c r="U98"/>
  <c r="T98"/>
  <c r="T101"/>
  <c r="S101"/>
  <c r="G100"/>
  <c r="G101"/>
  <c r="G102"/>
  <c r="H100"/>
  <c r="H101"/>
  <c r="H102"/>
  <c r="I100"/>
  <c r="I101"/>
  <c r="I102"/>
  <c r="J100"/>
  <c r="J101"/>
  <c r="J102"/>
  <c r="K100"/>
  <c r="K101"/>
  <c r="K102"/>
  <c r="L100"/>
  <c r="L101"/>
  <c r="L102"/>
  <c r="M100"/>
  <c r="M101"/>
  <c r="M102"/>
  <c r="N100"/>
  <c r="N101"/>
  <c r="N102"/>
  <c r="O100"/>
  <c r="O101"/>
  <c r="O102"/>
  <c r="P100"/>
  <c r="P101"/>
  <c r="P102"/>
  <c r="Q100"/>
  <c r="Q101"/>
  <c r="Q102"/>
  <c r="R100"/>
  <c r="R101"/>
  <c r="R102"/>
  <c r="S100"/>
  <c r="S102"/>
  <c r="T100"/>
  <c r="T102"/>
  <c r="F100"/>
  <c r="F101"/>
  <c r="F102"/>
  <c r="Q98"/>
  <c r="R98"/>
  <c r="S98"/>
  <c r="G98"/>
  <c r="H98"/>
  <c r="I98"/>
  <c r="J98"/>
  <c r="K98"/>
  <c r="L98"/>
  <c r="M98"/>
  <c r="N98"/>
  <c r="O98"/>
  <c r="P98"/>
  <c r="F98"/>
  <c r="B88" i="5"/>
  <c r="C88"/>
  <c r="D88"/>
  <c r="B89"/>
  <c r="C89"/>
  <c r="D89"/>
  <c r="B90"/>
  <c r="C90"/>
  <c r="D90"/>
  <c r="E89"/>
  <c r="E88"/>
  <c r="E90"/>
  <c r="I88"/>
  <c r="I89"/>
  <c r="I90"/>
  <c r="H88"/>
  <c r="H89"/>
  <c r="H90"/>
  <c r="G88"/>
  <c r="G89"/>
  <c r="G90"/>
  <c r="F88"/>
  <c r="F89"/>
  <c r="F90"/>
  <c r="U88"/>
  <c r="U89"/>
  <c r="U90"/>
  <c r="J88"/>
  <c r="K88"/>
  <c r="L88"/>
  <c r="J89"/>
  <c r="K89"/>
  <c r="L89"/>
  <c r="J90"/>
  <c r="K90"/>
  <c r="L90"/>
  <c r="M88"/>
  <c r="N88"/>
  <c r="O88"/>
  <c r="P88"/>
  <c r="Q88"/>
  <c r="R88"/>
  <c r="S88"/>
  <c r="M89"/>
  <c r="N89"/>
  <c r="O89"/>
  <c r="P89"/>
  <c r="Q89"/>
  <c r="R89"/>
  <c r="S89"/>
  <c r="M90"/>
  <c r="N90"/>
  <c r="O90"/>
  <c r="P90"/>
  <c r="Q90"/>
  <c r="R90"/>
  <c r="S90"/>
  <c r="T88"/>
  <c r="T89"/>
  <c r="T90"/>
</calcChain>
</file>

<file path=xl/comments1.xml><?xml version="1.0" encoding="utf-8"?>
<comments xmlns="http://schemas.openxmlformats.org/spreadsheetml/2006/main">
  <authors>
    <author>Jean-Marie CARRARA</author>
  </authors>
  <commentList>
    <comment ref="V94" authorId="0">
      <text>
        <r>
          <rPr>
            <b/>
            <sz val="9"/>
            <color indexed="81"/>
            <rFont val="Verdana"/>
          </rPr>
          <t>Jean-Marie CARRARA:</t>
        </r>
        <r>
          <rPr>
            <sz val="9"/>
            <color indexed="81"/>
            <rFont val="Verdana"/>
          </rPr>
          <t xml:space="preserve">
DES 27
Docteur 97
Ingénieur 583
Master 135
Mastère 266</t>
        </r>
      </text>
    </comment>
  </commentList>
</comments>
</file>

<file path=xl/sharedStrings.xml><?xml version="1.0" encoding="utf-8"?>
<sst xmlns="http://schemas.openxmlformats.org/spreadsheetml/2006/main" count="155" uniqueCount="127">
  <si>
    <t>ENSICA</t>
  </si>
  <si>
    <t>SUP'Aéro</t>
  </si>
  <si>
    <t>CNAM ISAE</t>
  </si>
  <si>
    <t>effectifs</t>
  </si>
  <si>
    <t>TOTAL</t>
  </si>
  <si>
    <t>Mensuel 2022</t>
  </si>
  <si>
    <t>Cumul 202é</t>
  </si>
  <si>
    <t>Cumul 2022</t>
  </si>
  <si>
    <t>Total</t>
  </si>
  <si>
    <t>Total corrigé</t>
  </si>
  <si>
    <t>total élèves</t>
  </si>
  <si>
    <t>total diplômés</t>
  </si>
  <si>
    <t>N</t>
  </si>
  <si>
    <t>N-1</t>
  </si>
  <si>
    <t>N-2</t>
  </si>
  <si>
    <t>N-3</t>
  </si>
  <si>
    <t>N+1</t>
  </si>
  <si>
    <t>N+2</t>
  </si>
  <si>
    <t>N+76</t>
  </si>
  <si>
    <t>N+75</t>
  </si>
  <si>
    <t>N+74</t>
  </si>
  <si>
    <t>N+73</t>
  </si>
  <si>
    <t>N+72</t>
  </si>
  <si>
    <t>N+71</t>
  </si>
  <si>
    <t>N+70</t>
  </si>
  <si>
    <t>N+69</t>
  </si>
  <si>
    <t>N+68</t>
  </si>
  <si>
    <t>N+67</t>
  </si>
  <si>
    <t>N+66</t>
  </si>
  <si>
    <t>N+65</t>
  </si>
  <si>
    <t>N+64</t>
  </si>
  <si>
    <t>N+63</t>
  </si>
  <si>
    <t>N+62</t>
  </si>
  <si>
    <t>N+61</t>
  </si>
  <si>
    <t>N+60</t>
  </si>
  <si>
    <t>N+59</t>
  </si>
  <si>
    <t>N+58</t>
  </si>
  <si>
    <t>N+57</t>
  </si>
  <si>
    <t>N+56</t>
  </si>
  <si>
    <t>N+55</t>
  </si>
  <si>
    <t>N+54</t>
  </si>
  <si>
    <t>N+53</t>
  </si>
  <si>
    <t>N+52</t>
  </si>
  <si>
    <t>N+51</t>
  </si>
  <si>
    <t>N+50</t>
  </si>
  <si>
    <t>N+49</t>
  </si>
  <si>
    <t>N+48</t>
  </si>
  <si>
    <t>N+47</t>
  </si>
  <si>
    <t>N+46</t>
  </si>
  <si>
    <t>N+45</t>
  </si>
  <si>
    <t>N+44</t>
  </si>
  <si>
    <t>N+43</t>
  </si>
  <si>
    <t>N+42</t>
  </si>
  <si>
    <t>N+41</t>
  </si>
  <si>
    <t>N+40</t>
  </si>
  <si>
    <t>N+39</t>
  </si>
  <si>
    <t>N+38</t>
  </si>
  <si>
    <t>N+37</t>
  </si>
  <si>
    <t>N+36</t>
  </si>
  <si>
    <t>N+35</t>
  </si>
  <si>
    <t>N+34</t>
  </si>
  <si>
    <t>N+33</t>
  </si>
  <si>
    <t>N+32</t>
  </si>
  <si>
    <t>N+31</t>
  </si>
  <si>
    <t>N+30</t>
  </si>
  <si>
    <t>N+29</t>
  </si>
  <si>
    <t>N+28</t>
  </si>
  <si>
    <t>N+27</t>
  </si>
  <si>
    <t>N+26</t>
  </si>
  <si>
    <t>N+25</t>
  </si>
  <si>
    <t>N+24</t>
  </si>
  <si>
    <t>N+23</t>
  </si>
  <si>
    <t>N+22</t>
  </si>
  <si>
    <t>N+21</t>
  </si>
  <si>
    <t>N+20</t>
  </si>
  <si>
    <t>N+19</t>
  </si>
  <si>
    <t>N+18</t>
  </si>
  <si>
    <t>N+17</t>
  </si>
  <si>
    <t>N+16</t>
  </si>
  <si>
    <t>N+15</t>
  </si>
  <si>
    <t>N+14</t>
  </si>
  <si>
    <t>N+13</t>
  </si>
  <si>
    <t>N+12</t>
  </si>
  <si>
    <t>N+11</t>
  </si>
  <si>
    <t>N+10</t>
  </si>
  <si>
    <t>N+9</t>
  </si>
  <si>
    <t>N+8</t>
  </si>
  <si>
    <t>N+7</t>
  </si>
  <si>
    <t>N+6</t>
  </si>
  <si>
    <t>N+5</t>
  </si>
  <si>
    <t>N+4</t>
  </si>
  <si>
    <t>N+3</t>
  </si>
  <si>
    <t>N-4</t>
  </si>
  <si>
    <t>N-5</t>
  </si>
  <si>
    <t>N-6</t>
  </si>
  <si>
    <t>CG</t>
  </si>
  <si>
    <t>CSC</t>
  </si>
  <si>
    <t>Promo</t>
  </si>
  <si>
    <t>Total adhérents</t>
  </si>
  <si>
    <t>cotisations pluriannuelles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</si>
  <si>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</si>
  <si>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</si>
  <si>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</si>
  <si>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</si>
  <si>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</si>
  <si>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</si>
  <si>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</si>
  <si>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</si>
  <si>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</si>
  <si>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</si>
  <si>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</si>
  <si>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</si>
  <si>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Prix moyen de la cotisation</t>
  </si>
  <si>
    <t>Mensuel 2021</t>
  </si>
  <si>
    <t>Cumul 2021</t>
  </si>
  <si>
    <t>élèves invités</t>
  </si>
  <si>
    <t>total</t>
  </si>
  <si>
    <t>Mensuel 2020</t>
  </si>
  <si>
    <t>Cumul 2020</t>
  </si>
  <si>
    <t>Mensuel 2019</t>
  </si>
  <si>
    <t>Cumul 2019</t>
  </si>
  <si>
    <t>Mensuel 2018</t>
  </si>
  <si>
    <t>Cumul 2018</t>
  </si>
  <si>
    <t>Mensuel 2017</t>
  </si>
  <si>
    <t>Cumul 2017</t>
  </si>
  <si>
    <t>Report cotisations (1)</t>
  </si>
  <si>
    <t>décembre n-1</t>
  </si>
</sst>
</file>

<file path=xl/styles.xml><?xml version="1.0" encoding="utf-8"?>
<styleSheet xmlns="http://schemas.openxmlformats.org/spreadsheetml/2006/main">
  <fonts count="11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u/>
      <sz val="10"/>
      <color indexed="61"/>
      <name val="Verdana"/>
    </font>
    <font>
      <sz val="9"/>
      <color indexed="81"/>
      <name val="Verdana"/>
    </font>
    <font>
      <b/>
      <sz val="9"/>
      <color indexed="81"/>
      <name val="Verdana"/>
    </font>
    <font>
      <u/>
      <sz val="11"/>
      <color indexed="12"/>
      <name val="Calibri"/>
    </font>
    <font>
      <u/>
      <sz val="11"/>
      <color indexed="61"/>
      <name val="Calibri"/>
    </font>
    <font>
      <sz val="11"/>
      <color indexed="8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</cellStyleXfs>
  <cellXfs count="48">
    <xf numFmtId="0" fontId="0" fillId="0" borderId="0" xfId="0"/>
    <xf numFmtId="0" fontId="0" fillId="3" borderId="0" xfId="0" applyFill="1"/>
    <xf numFmtId="0" fontId="0" fillId="0" borderId="24" xfId="0" applyNumberFormat="1" applyFill="1" applyBorder="1" applyProtection="1"/>
    <xf numFmtId="0" fontId="0" fillId="0" borderId="25" xfId="0" applyNumberFormat="1" applyFill="1" applyBorder="1" applyProtection="1"/>
    <xf numFmtId="0" fontId="9" fillId="0" borderId="0" xfId="23"/>
    <xf numFmtId="0" fontId="9" fillId="0" borderId="0" xfId="23" applyFont="1"/>
    <xf numFmtId="0" fontId="9" fillId="0" borderId="1" xfId="23" applyBorder="1" applyAlignment="1">
      <alignment horizontal="center" vertical="center" wrapText="1"/>
    </xf>
    <xf numFmtId="0" fontId="9" fillId="0" borderId="2" xfId="23" applyBorder="1" applyAlignment="1">
      <alignment horizontal="center" vertical="center" wrapText="1"/>
    </xf>
    <xf numFmtId="0" fontId="9" fillId="0" borderId="3" xfId="23" applyFont="1" applyBorder="1" applyAlignment="1">
      <alignment horizontal="center" vertical="center" wrapText="1"/>
    </xf>
    <xf numFmtId="0" fontId="9" fillId="0" borderId="4" xfId="23" applyFont="1" applyBorder="1" applyAlignment="1">
      <alignment horizontal="center" vertical="center" wrapText="1"/>
    </xf>
    <xf numFmtId="0" fontId="9" fillId="0" borderId="4" xfId="23" applyBorder="1" applyAlignment="1">
      <alignment horizontal="center" vertical="center" wrapText="1"/>
    </xf>
    <xf numFmtId="0" fontId="9" fillId="0" borderId="5" xfId="23" applyBorder="1" applyAlignment="1">
      <alignment horizontal="center" vertical="center" wrapText="1"/>
    </xf>
    <xf numFmtId="0" fontId="9" fillId="0" borderId="0" xfId="23" applyFont="1" applyAlignment="1">
      <alignment horizontal="center" vertical="center" wrapText="1"/>
    </xf>
    <xf numFmtId="0" fontId="9" fillId="0" borderId="0" xfId="23" applyAlignment="1">
      <alignment horizontal="center" vertical="center" wrapText="1"/>
    </xf>
    <xf numFmtId="0" fontId="9" fillId="0" borderId="0" xfId="23" applyAlignment="1">
      <alignment vertical="center"/>
    </xf>
    <xf numFmtId="0" fontId="9" fillId="0" borderId="6" xfId="23" applyFont="1" applyBorder="1" applyAlignment="1">
      <alignment vertical="center"/>
    </xf>
    <xf numFmtId="3" fontId="9" fillId="0" borderId="0" xfId="23" applyNumberFormat="1" applyFont="1" applyBorder="1" applyAlignment="1">
      <alignment vertical="center"/>
    </xf>
    <xf numFmtId="3" fontId="9" fillId="0" borderId="7" xfId="23" applyNumberFormat="1" applyBorder="1" applyAlignment="1">
      <alignment horizontal="right" vertical="center" indent="1"/>
    </xf>
    <xf numFmtId="3" fontId="9" fillId="0" borderId="8" xfId="23" applyNumberFormat="1" applyBorder="1" applyAlignment="1">
      <alignment horizontal="right" vertical="center" indent="1"/>
    </xf>
    <xf numFmtId="3" fontId="9" fillId="0" borderId="9" xfId="23" applyNumberFormat="1" applyBorder="1" applyAlignment="1">
      <alignment horizontal="right" vertical="center" indent="1"/>
    </xf>
    <xf numFmtId="3" fontId="9" fillId="0" borderId="10" xfId="23" applyNumberFormat="1" applyBorder="1" applyAlignment="1">
      <alignment horizontal="right" vertical="center" indent="1"/>
    </xf>
    <xf numFmtId="3" fontId="9" fillId="0" borderId="0" xfId="23" applyNumberFormat="1" applyAlignment="1">
      <alignment vertical="center"/>
    </xf>
    <xf numFmtId="0" fontId="9" fillId="0" borderId="11" xfId="23" applyFont="1" applyBorder="1" applyAlignment="1">
      <alignment vertical="center"/>
    </xf>
    <xf numFmtId="0" fontId="9" fillId="0" borderId="12" xfId="23" applyFont="1" applyBorder="1" applyAlignment="1">
      <alignment vertical="center"/>
    </xf>
    <xf numFmtId="3" fontId="9" fillId="0" borderId="13" xfId="23" applyNumberFormat="1" applyBorder="1" applyAlignment="1">
      <alignment horizontal="right" vertical="center" indent="1"/>
    </xf>
    <xf numFmtId="3" fontId="9" fillId="0" borderId="14" xfId="23" applyNumberFormat="1" applyBorder="1" applyAlignment="1">
      <alignment horizontal="right" vertical="center" indent="1"/>
    </xf>
    <xf numFmtId="3" fontId="9" fillId="0" borderId="15" xfId="23" applyNumberFormat="1" applyBorder="1" applyAlignment="1">
      <alignment horizontal="right" vertical="center" indent="1"/>
    </xf>
    <xf numFmtId="3" fontId="9" fillId="0" borderId="16" xfId="23" applyNumberFormat="1" applyBorder="1" applyAlignment="1">
      <alignment horizontal="right" vertical="center" indent="1"/>
    </xf>
    <xf numFmtId="3" fontId="9" fillId="0" borderId="17" xfId="23" applyNumberFormat="1" applyBorder="1" applyAlignment="1">
      <alignment horizontal="right" vertical="center" indent="1"/>
    </xf>
    <xf numFmtId="3" fontId="9" fillId="0" borderId="18" xfId="23" applyNumberFormat="1" applyBorder="1" applyAlignment="1">
      <alignment horizontal="right" vertical="center" indent="1"/>
    </xf>
    <xf numFmtId="3" fontId="9" fillId="0" borderId="19" xfId="23" applyNumberFormat="1" applyBorder="1" applyAlignment="1">
      <alignment horizontal="right" vertical="center" indent="1"/>
    </xf>
    <xf numFmtId="4" fontId="9" fillId="0" borderId="1" xfId="23" applyNumberFormat="1" applyBorder="1" applyAlignment="1">
      <alignment horizontal="right" vertical="center" indent="1"/>
    </xf>
    <xf numFmtId="3" fontId="9" fillId="0" borderId="20" xfId="23" applyNumberFormat="1" applyFont="1" applyBorder="1" applyAlignment="1">
      <alignment vertical="center"/>
    </xf>
    <xf numFmtId="3" fontId="9" fillId="0" borderId="21" xfId="23" applyNumberFormat="1" applyFont="1" applyBorder="1" applyAlignment="1">
      <alignment vertical="center"/>
    </xf>
    <xf numFmtId="4" fontId="9" fillId="0" borderId="0" xfId="23" applyNumberFormat="1" applyBorder="1" applyAlignment="1">
      <alignment horizontal="right" vertical="center" indent="1"/>
    </xf>
    <xf numFmtId="0" fontId="9" fillId="0" borderId="22" xfId="23" applyFont="1" applyBorder="1" applyAlignment="1">
      <alignment vertical="center"/>
    </xf>
    <xf numFmtId="3" fontId="9" fillId="0" borderId="23" xfId="23" applyNumberFormat="1" applyBorder="1" applyAlignment="1">
      <alignment horizontal="right" vertical="center" indent="1"/>
    </xf>
    <xf numFmtId="0" fontId="9" fillId="0" borderId="0" xfId="23" applyFont="1" applyAlignment="1">
      <alignment vertical="center"/>
    </xf>
    <xf numFmtId="3" fontId="9" fillId="0" borderId="0" xfId="23" applyNumberFormat="1" applyAlignment="1">
      <alignment horizontal="right" vertical="center" indent="1"/>
    </xf>
    <xf numFmtId="3" fontId="10" fillId="2" borderId="18" xfId="23" applyNumberFormat="1" applyFont="1" applyFill="1" applyBorder="1" applyAlignment="1">
      <alignment horizontal="right" vertical="center" indent="1"/>
    </xf>
    <xf numFmtId="0" fontId="0" fillId="0" borderId="24" xfId="0" applyNumberFormat="1" applyFont="1" applyBorder="1" applyAlignment="1"/>
    <xf numFmtId="0" fontId="0" fillId="0" borderId="25" xfId="0" applyNumberFormat="1" applyFont="1" applyBorder="1" applyAlignment="1"/>
    <xf numFmtId="0" fontId="0" fillId="3" borderId="25" xfId="0" applyNumberFormat="1" applyFont="1" applyFill="1" applyBorder="1" applyAlignment="1"/>
    <xf numFmtId="0" fontId="0" fillId="4" borderId="25" xfId="0" applyNumberFormat="1" applyFill="1" applyBorder="1" applyProtection="1"/>
    <xf numFmtId="3" fontId="0" fillId="0" borderId="9" xfId="0" applyNumberFormat="1" applyBorder="1" applyAlignment="1">
      <alignment horizontal="right" vertical="center" indent="1"/>
    </xf>
    <xf numFmtId="0" fontId="0" fillId="0" borderId="0" xfId="0" applyNumberFormat="1" applyFont="1" applyFill="1" applyBorder="1" applyAlignment="1"/>
    <xf numFmtId="0" fontId="0" fillId="0" borderId="0" xfId="0" applyFill="1"/>
    <xf numFmtId="0" fontId="0" fillId="0" borderId="0" xfId="0" applyFill="1" applyBorder="1"/>
  </cellXfs>
  <cellStyles count="25">
    <cellStyle name="Lien hypertexte visité_bilan cotisations.xls" xfId="1"/>
    <cellStyle name="Lien hypertexte visité_bilan cotisations.xls Chart 1" xfId="2"/>
    <cellStyle name="Lien hypertexte visité_bilan cotisations.xls Graphique 1" xfId="3"/>
    <cellStyle name="Lien hypertexte visité_bilan cotisations.xls Graphique 2" xfId="4"/>
    <cellStyle name="Lien hypertexte visité_bilan cotisations.xls Graphique 3" xfId="5"/>
    <cellStyle name="Lien hypertexte visité_bilan cotisations.xls Graphique 4" xfId="6"/>
    <cellStyle name="Lien hypertexte visité_état des cotisations 2022.xls" xfId="7"/>
    <cellStyle name="Lien hypertexte visité_état des cotisations.xls" xfId="8"/>
    <cellStyle name="Lien hypertexte_bilan cotisations.xls" xfId="9"/>
    <cellStyle name="Lien hypertexte_bilan cotisations.xls Chart 1" xfId="10"/>
    <cellStyle name="Lien hypertexte_bilan cotisations.xls Graphique 1" xfId="11"/>
    <cellStyle name="Lien hypertexte_bilan cotisations.xls Graphique 2" xfId="12"/>
    <cellStyle name="Lien hypertexte_bilan cotisations.xls Graphique 3" xfId="13"/>
    <cellStyle name="Lien hypertexte_bilan cotisations.xls Graphique 4" xfId="14"/>
    <cellStyle name="Lien hypertexte_état des cotisations 2022.xls" xfId="15"/>
    <cellStyle name="Lien hypertexte_état des cotisations.xls" xfId="16"/>
    <cellStyle name="Normal" xfId="0" builtinId="0"/>
    <cellStyle name="Normal_bilan cotisations.xls" xfId="17"/>
    <cellStyle name="Normal_bilan cotisations.xls Chart 1" xfId="18"/>
    <cellStyle name="Normal_bilan cotisations.xls Graphique 1" xfId="19"/>
    <cellStyle name="Normal_bilan cotisations.xls Graphique 2" xfId="20"/>
    <cellStyle name="Normal_bilan cotisations.xls Graphique 3" xfId="21"/>
    <cellStyle name="Normal_bilan cotisations.xls Graphique 4" xfId="22"/>
    <cellStyle name="Normal_état des cotisations 2022.xls" xfId="23"/>
    <cellStyle name="Normal_état des cotisations.xls" xfId="2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Nombre de cotisants évolution sur l'année</a:t>
            </a:r>
          </a:p>
        </c:rich>
      </c:tx>
      <c:layout>
        <c:manualLayout>
          <c:xMode val="edge"/>
          <c:yMode val="edge"/>
          <c:x val="0.292126096566689"/>
          <c:y val="0.011713030746705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48031514529833"/>
          <c:y val="0.0937042459736457"/>
          <c:w val="0.914173579821904"/>
          <c:h val="0.740849194729136"/>
        </c:manualLayout>
      </c:layout>
      <c:barChart>
        <c:barDir val="col"/>
        <c:grouping val="clustered"/>
        <c:ser>
          <c:idx val="8"/>
          <c:order val="6"/>
          <c:tx>
            <c:strRef>
              <c:f>'Analyse cotisations par mois'!$A$14</c:f>
              <c:strCache>
                <c:ptCount val="1"/>
                <c:pt idx="0">
                  <c:v>Mensuel 2017</c:v>
                </c:pt>
              </c:strCache>
            </c:strRef>
          </c:tx>
          <c:spPr>
            <a:solidFill>
              <a:srgbClr val="0000D4"/>
            </a:solidFill>
            <a:ln w="25400">
              <a:noFill/>
            </a:ln>
          </c:spP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mois'!$C$14:$P$14</c:f>
              <c:numCache>
                <c:formatCode>#,##0</c:formatCode>
                <c:ptCount val="14"/>
                <c:pt idx="0">
                  <c:v>0.0</c:v>
                </c:pt>
                <c:pt idx="1">
                  <c:v>19.0</c:v>
                </c:pt>
                <c:pt idx="2">
                  <c:v>730.0</c:v>
                </c:pt>
                <c:pt idx="3">
                  <c:v>290.0</c:v>
                </c:pt>
                <c:pt idx="4">
                  <c:v>545.0</c:v>
                </c:pt>
                <c:pt idx="5">
                  <c:v>104.0</c:v>
                </c:pt>
                <c:pt idx="6">
                  <c:v>89.0</c:v>
                </c:pt>
                <c:pt idx="7">
                  <c:v>45.0</c:v>
                </c:pt>
                <c:pt idx="8">
                  <c:v>36.0</c:v>
                </c:pt>
                <c:pt idx="9">
                  <c:v>57.0</c:v>
                </c:pt>
                <c:pt idx="10">
                  <c:v>121.0</c:v>
                </c:pt>
                <c:pt idx="11">
                  <c:v>41.0</c:v>
                </c:pt>
                <c:pt idx="12">
                  <c:v>57.0</c:v>
                </c:pt>
                <c:pt idx="13">
                  <c:v>4.0</c:v>
                </c:pt>
              </c:numCache>
            </c:numRef>
          </c:val>
        </c:ser>
        <c:ser>
          <c:idx val="6"/>
          <c:order val="7"/>
          <c:tx>
            <c:strRef>
              <c:f>'Analyse cotisations par mois'!$A$12</c:f>
              <c:strCache>
                <c:ptCount val="1"/>
                <c:pt idx="0">
                  <c:v>Mensuel 2018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mois'!$C$12:$P$12</c:f>
              <c:numCache>
                <c:formatCode>#,##0</c:formatCode>
                <c:ptCount val="14"/>
                <c:pt idx="0">
                  <c:v>0.0</c:v>
                </c:pt>
                <c:pt idx="1">
                  <c:v>12.0</c:v>
                </c:pt>
                <c:pt idx="2">
                  <c:v>558.0</c:v>
                </c:pt>
                <c:pt idx="3">
                  <c:v>176.0</c:v>
                </c:pt>
                <c:pt idx="4">
                  <c:v>691.0</c:v>
                </c:pt>
                <c:pt idx="5">
                  <c:v>60.0</c:v>
                </c:pt>
                <c:pt idx="6">
                  <c:v>58.0</c:v>
                </c:pt>
                <c:pt idx="7">
                  <c:v>41.0</c:v>
                </c:pt>
                <c:pt idx="8">
                  <c:v>51.0</c:v>
                </c:pt>
                <c:pt idx="9">
                  <c:v>66.0</c:v>
                </c:pt>
                <c:pt idx="10">
                  <c:v>67.0</c:v>
                </c:pt>
                <c:pt idx="11">
                  <c:v>50.0</c:v>
                </c:pt>
                <c:pt idx="12">
                  <c:v>46.0</c:v>
                </c:pt>
                <c:pt idx="13">
                  <c:v>6.0</c:v>
                </c:pt>
              </c:numCache>
            </c:numRef>
          </c:val>
        </c:ser>
        <c:ser>
          <c:idx val="4"/>
          <c:order val="8"/>
          <c:tx>
            <c:strRef>
              <c:f>'Analyse cotisations par mois'!$A$10</c:f>
              <c:strCache>
                <c:ptCount val="1"/>
                <c:pt idx="0">
                  <c:v>Mensuel 2019</c:v>
                </c:pt>
              </c:strCache>
            </c:strRef>
          </c:tx>
          <c:spPr>
            <a:solidFill>
              <a:srgbClr val="4EE257"/>
            </a:solidFill>
            <a:ln w="25400">
              <a:noFill/>
            </a:ln>
          </c:spP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mois'!$C$10:$P$10</c:f>
              <c:numCache>
                <c:formatCode>#,##0</c:formatCode>
                <c:ptCount val="14"/>
                <c:pt idx="0">
                  <c:v>484.0</c:v>
                </c:pt>
                <c:pt idx="1">
                  <c:v>26.0</c:v>
                </c:pt>
                <c:pt idx="2">
                  <c:v>518.0</c:v>
                </c:pt>
                <c:pt idx="3">
                  <c:v>168.0</c:v>
                </c:pt>
                <c:pt idx="4">
                  <c:v>158.0</c:v>
                </c:pt>
                <c:pt idx="5">
                  <c:v>94.0</c:v>
                </c:pt>
                <c:pt idx="6">
                  <c:v>56.0</c:v>
                </c:pt>
                <c:pt idx="7">
                  <c:v>42.0</c:v>
                </c:pt>
                <c:pt idx="8">
                  <c:v>29.0</c:v>
                </c:pt>
                <c:pt idx="9">
                  <c:v>60.0</c:v>
                </c:pt>
                <c:pt idx="10">
                  <c:v>61.0</c:v>
                </c:pt>
                <c:pt idx="11">
                  <c:v>67.0</c:v>
                </c:pt>
                <c:pt idx="12">
                  <c:v>31.0</c:v>
                </c:pt>
                <c:pt idx="13">
                  <c:v>7.0</c:v>
                </c:pt>
              </c:numCache>
            </c:numRef>
          </c:val>
        </c:ser>
        <c:ser>
          <c:idx val="2"/>
          <c:order val="9"/>
          <c:tx>
            <c:strRef>
              <c:f>'Analyse cotisations par mois'!$A$8</c:f>
              <c:strCache>
                <c:ptCount val="1"/>
                <c:pt idx="0">
                  <c:v>Mensuel 2020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mois'!$C$8:$P$8</c:f>
              <c:numCache>
                <c:formatCode>#,##0</c:formatCode>
                <c:ptCount val="14"/>
                <c:pt idx="0">
                  <c:v>622.0</c:v>
                </c:pt>
                <c:pt idx="1">
                  <c:v>73.0</c:v>
                </c:pt>
                <c:pt idx="2">
                  <c:v>566.0</c:v>
                </c:pt>
                <c:pt idx="3">
                  <c:v>161.0</c:v>
                </c:pt>
                <c:pt idx="4">
                  <c:v>85.0</c:v>
                </c:pt>
                <c:pt idx="5">
                  <c:v>73.0</c:v>
                </c:pt>
                <c:pt idx="6">
                  <c:v>22.0</c:v>
                </c:pt>
                <c:pt idx="7">
                  <c:v>13.0</c:v>
                </c:pt>
                <c:pt idx="8">
                  <c:v>27.0</c:v>
                </c:pt>
                <c:pt idx="9">
                  <c:v>5.0</c:v>
                </c:pt>
                <c:pt idx="10">
                  <c:v>44.0</c:v>
                </c:pt>
                <c:pt idx="11">
                  <c:v>94.0</c:v>
                </c:pt>
                <c:pt idx="12">
                  <c:v>37.0</c:v>
                </c:pt>
                <c:pt idx="13">
                  <c:v>3.0</c:v>
                </c:pt>
              </c:numCache>
            </c:numRef>
          </c:val>
        </c:ser>
        <c:ser>
          <c:idx val="0"/>
          <c:order val="10"/>
          <c:tx>
            <c:strRef>
              <c:f>'Analyse cotisations par mois'!$A$4</c:f>
              <c:strCache>
                <c:ptCount val="1"/>
                <c:pt idx="0">
                  <c:v>Mensuel 2021</c:v>
                </c:pt>
              </c:strCache>
            </c:strRef>
          </c:tx>
          <c:spPr>
            <a:solidFill>
              <a:srgbClr val="956DFF"/>
            </a:solidFill>
            <a:ln w="12700">
              <a:solidFill>
                <a:srgbClr val="865357"/>
              </a:solidFill>
              <a:prstDash val="solid"/>
            </a:ln>
          </c:spP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mois'!$C$4:$P$4</c:f>
              <c:numCache>
                <c:formatCode>#,##0</c:formatCode>
                <c:ptCount val="14"/>
                <c:pt idx="0">
                  <c:v>731.0</c:v>
                </c:pt>
                <c:pt idx="1">
                  <c:v>89.0</c:v>
                </c:pt>
                <c:pt idx="2">
                  <c:v>130.0</c:v>
                </c:pt>
                <c:pt idx="3">
                  <c:v>385.0</c:v>
                </c:pt>
                <c:pt idx="4">
                  <c:v>195.0</c:v>
                </c:pt>
                <c:pt idx="5">
                  <c:v>82.0</c:v>
                </c:pt>
                <c:pt idx="6">
                  <c:v>48.0</c:v>
                </c:pt>
                <c:pt idx="7">
                  <c:v>35.0</c:v>
                </c:pt>
                <c:pt idx="8">
                  <c:v>49.0</c:v>
                </c:pt>
                <c:pt idx="9">
                  <c:v>16.0</c:v>
                </c:pt>
                <c:pt idx="10">
                  <c:v>25.0</c:v>
                </c:pt>
                <c:pt idx="11">
                  <c:v>24.0</c:v>
                </c:pt>
                <c:pt idx="12">
                  <c:v>48.0</c:v>
                </c:pt>
                <c:pt idx="13">
                  <c:v>4.0</c:v>
                </c:pt>
              </c:numCache>
            </c:numRef>
          </c:val>
        </c:ser>
        <c:ser>
          <c:idx val="11"/>
          <c:order val="11"/>
          <c:tx>
            <c:strRef>
              <c:f>'Analyse cotisations par mois'!$A$2</c:f>
              <c:strCache>
                <c:ptCount val="1"/>
                <c:pt idx="0">
                  <c:v>Mensuel 2022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mois'!$C$2:$P$2</c:f>
              <c:numCache>
                <c:formatCode>#,##0</c:formatCode>
                <c:ptCount val="14"/>
                <c:pt idx="0">
                  <c:v>659.0</c:v>
                </c:pt>
                <c:pt idx="1">
                  <c:v>82.0</c:v>
                </c:pt>
                <c:pt idx="2">
                  <c:v>215.0</c:v>
                </c:pt>
                <c:pt idx="3">
                  <c:v>53.0</c:v>
                </c:pt>
                <c:pt idx="4">
                  <c:v>366.0</c:v>
                </c:pt>
                <c:pt idx="5">
                  <c:v>62.0</c:v>
                </c:pt>
                <c:pt idx="6">
                  <c:v>37.0</c:v>
                </c:pt>
                <c:pt idx="7">
                  <c:v>50.0</c:v>
                </c:pt>
                <c:pt idx="8">
                  <c:v>16.0</c:v>
                </c:pt>
                <c:pt idx="9">
                  <c:v>14.0</c:v>
                </c:pt>
                <c:pt idx="10">
                  <c:v>78.0</c:v>
                </c:pt>
                <c:pt idx="11">
                  <c:v>56.0</c:v>
                </c:pt>
              </c:numCache>
            </c:numRef>
          </c:val>
        </c:ser>
        <c:axId val="642861432"/>
        <c:axId val="642863640"/>
      </c:barChart>
      <c:lineChart>
        <c:grouping val="standard"/>
        <c:ser>
          <c:idx val="9"/>
          <c:order val="0"/>
          <c:tx>
            <c:strRef>
              <c:f>'Analyse cotisations par mois'!$A$15</c:f>
              <c:strCache>
                <c:ptCount val="1"/>
                <c:pt idx="0">
                  <c:v>Cumul 2017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mois'!$C$15:$P$15</c:f>
              <c:numCache>
                <c:formatCode>#,##0</c:formatCode>
                <c:ptCount val="14"/>
                <c:pt idx="0">
                  <c:v>0.0</c:v>
                </c:pt>
                <c:pt idx="1">
                  <c:v>19.0</c:v>
                </c:pt>
                <c:pt idx="2">
                  <c:v>749.0</c:v>
                </c:pt>
                <c:pt idx="3">
                  <c:v>1039.0</c:v>
                </c:pt>
                <c:pt idx="4">
                  <c:v>1584.0</c:v>
                </c:pt>
                <c:pt idx="5">
                  <c:v>1688.0</c:v>
                </c:pt>
                <c:pt idx="6">
                  <c:v>1777.0</c:v>
                </c:pt>
                <c:pt idx="7">
                  <c:v>1822.0</c:v>
                </c:pt>
                <c:pt idx="8">
                  <c:v>1858.0</c:v>
                </c:pt>
                <c:pt idx="9">
                  <c:v>1915.0</c:v>
                </c:pt>
                <c:pt idx="10">
                  <c:v>2036.0</c:v>
                </c:pt>
                <c:pt idx="11">
                  <c:v>2077.0</c:v>
                </c:pt>
                <c:pt idx="12">
                  <c:v>2134.0</c:v>
                </c:pt>
                <c:pt idx="13">
                  <c:v>2138.0</c:v>
                </c:pt>
              </c:numCache>
            </c:numRef>
          </c:val>
        </c:ser>
        <c:ser>
          <c:idx val="7"/>
          <c:order val="1"/>
          <c:tx>
            <c:strRef>
              <c:f>'Analyse cotisations par mois'!$A$13</c:f>
              <c:strCache>
                <c:ptCount val="1"/>
                <c:pt idx="0">
                  <c:v>Cumul 2018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star"/>
            <c:size val="8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mois'!$C$13:$P$13</c:f>
              <c:numCache>
                <c:formatCode>#,##0</c:formatCode>
                <c:ptCount val="14"/>
                <c:pt idx="0">
                  <c:v>0.0</c:v>
                </c:pt>
                <c:pt idx="1">
                  <c:v>12.0</c:v>
                </c:pt>
                <c:pt idx="2">
                  <c:v>570.0</c:v>
                </c:pt>
                <c:pt idx="3">
                  <c:v>746.0</c:v>
                </c:pt>
                <c:pt idx="4">
                  <c:v>1437.0</c:v>
                </c:pt>
                <c:pt idx="5">
                  <c:v>1497.0</c:v>
                </c:pt>
                <c:pt idx="6">
                  <c:v>1555.0</c:v>
                </c:pt>
                <c:pt idx="7">
                  <c:v>1596.0</c:v>
                </c:pt>
                <c:pt idx="8">
                  <c:v>1647.0</c:v>
                </c:pt>
                <c:pt idx="9">
                  <c:v>1713.0</c:v>
                </c:pt>
                <c:pt idx="10">
                  <c:v>1780.0</c:v>
                </c:pt>
                <c:pt idx="11">
                  <c:v>1830.0</c:v>
                </c:pt>
                <c:pt idx="12">
                  <c:v>1876.0</c:v>
                </c:pt>
                <c:pt idx="13">
                  <c:v>1882.0</c:v>
                </c:pt>
              </c:numCache>
            </c:numRef>
          </c:val>
        </c:ser>
        <c:ser>
          <c:idx val="5"/>
          <c:order val="2"/>
          <c:tx>
            <c:strRef>
              <c:f>'Analyse cotisations par mois'!$A$11</c:f>
              <c:strCache>
                <c:ptCount val="1"/>
                <c:pt idx="0">
                  <c:v>Cumul 2019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mois'!$C$11:$P$11</c:f>
              <c:numCache>
                <c:formatCode>#,##0</c:formatCode>
                <c:ptCount val="14"/>
                <c:pt idx="0">
                  <c:v>484.0</c:v>
                </c:pt>
                <c:pt idx="1">
                  <c:v>510.0</c:v>
                </c:pt>
                <c:pt idx="2">
                  <c:v>1028.0</c:v>
                </c:pt>
                <c:pt idx="3">
                  <c:v>1196.0</c:v>
                </c:pt>
                <c:pt idx="4">
                  <c:v>1354.0</c:v>
                </c:pt>
                <c:pt idx="5">
                  <c:v>1448.0</c:v>
                </c:pt>
                <c:pt idx="6">
                  <c:v>1504.0</c:v>
                </c:pt>
                <c:pt idx="7">
                  <c:v>1546.0</c:v>
                </c:pt>
                <c:pt idx="8">
                  <c:v>1575.0</c:v>
                </c:pt>
                <c:pt idx="9">
                  <c:v>1635.0</c:v>
                </c:pt>
                <c:pt idx="10">
                  <c:v>1696.0</c:v>
                </c:pt>
                <c:pt idx="11">
                  <c:v>1763.0</c:v>
                </c:pt>
                <c:pt idx="12">
                  <c:v>1794.0</c:v>
                </c:pt>
                <c:pt idx="13">
                  <c:v>1801.0</c:v>
                </c:pt>
              </c:numCache>
            </c:numRef>
          </c:val>
        </c:ser>
        <c:ser>
          <c:idx val="3"/>
          <c:order val="3"/>
          <c:tx>
            <c:strRef>
              <c:f>'Analyse cotisations par mois'!$A$9</c:f>
              <c:strCache>
                <c:ptCount val="1"/>
                <c:pt idx="0">
                  <c:v>Cumul 2020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x"/>
            <c:size val="9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mois'!$C$9:$P$9</c:f>
              <c:numCache>
                <c:formatCode>#,##0</c:formatCode>
                <c:ptCount val="14"/>
                <c:pt idx="0">
                  <c:v>622.0</c:v>
                </c:pt>
                <c:pt idx="1">
                  <c:v>695.0</c:v>
                </c:pt>
                <c:pt idx="2">
                  <c:v>1261.0</c:v>
                </c:pt>
                <c:pt idx="3">
                  <c:v>1422.0</c:v>
                </c:pt>
                <c:pt idx="4">
                  <c:v>1507.0</c:v>
                </c:pt>
                <c:pt idx="5">
                  <c:v>1580.0</c:v>
                </c:pt>
                <c:pt idx="6">
                  <c:v>1602.0</c:v>
                </c:pt>
                <c:pt idx="7">
                  <c:v>1615.0</c:v>
                </c:pt>
                <c:pt idx="8">
                  <c:v>1642.0</c:v>
                </c:pt>
                <c:pt idx="9">
                  <c:v>1647.0</c:v>
                </c:pt>
                <c:pt idx="10">
                  <c:v>1691.0</c:v>
                </c:pt>
                <c:pt idx="11">
                  <c:v>1785.0</c:v>
                </c:pt>
                <c:pt idx="12">
                  <c:v>1822.0</c:v>
                </c:pt>
                <c:pt idx="13">
                  <c:v>1825.0</c:v>
                </c:pt>
              </c:numCache>
            </c:numRef>
          </c:val>
        </c:ser>
        <c:ser>
          <c:idx val="1"/>
          <c:order val="4"/>
          <c:tx>
            <c:strRef>
              <c:f>'Analyse cotisations par mois'!$A$5</c:f>
              <c:strCache>
                <c:ptCount val="1"/>
                <c:pt idx="0">
                  <c:v>Cumul 2021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triang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mois'!$C$5:$P$5</c:f>
              <c:numCache>
                <c:formatCode>#,##0</c:formatCode>
                <c:ptCount val="14"/>
                <c:pt idx="0">
                  <c:v>731.0</c:v>
                </c:pt>
                <c:pt idx="1">
                  <c:v>820.0</c:v>
                </c:pt>
                <c:pt idx="2">
                  <c:v>950.0</c:v>
                </c:pt>
                <c:pt idx="3">
                  <c:v>1335.0</c:v>
                </c:pt>
                <c:pt idx="4">
                  <c:v>1530.0</c:v>
                </c:pt>
                <c:pt idx="5">
                  <c:v>1612.0</c:v>
                </c:pt>
                <c:pt idx="6">
                  <c:v>1660.0</c:v>
                </c:pt>
                <c:pt idx="7">
                  <c:v>1695.0</c:v>
                </c:pt>
                <c:pt idx="8">
                  <c:v>1744.0</c:v>
                </c:pt>
                <c:pt idx="9">
                  <c:v>1760.0</c:v>
                </c:pt>
                <c:pt idx="10">
                  <c:v>1785.0</c:v>
                </c:pt>
                <c:pt idx="11">
                  <c:v>1809.0</c:v>
                </c:pt>
                <c:pt idx="12">
                  <c:v>1857.0</c:v>
                </c:pt>
                <c:pt idx="13">
                  <c:v>1861.0</c:v>
                </c:pt>
              </c:numCache>
            </c:numRef>
          </c:val>
        </c:ser>
        <c:ser>
          <c:idx val="10"/>
          <c:order val="5"/>
          <c:tx>
            <c:strRef>
              <c:f>'Analyse cotisations par mois'!$A$3</c:f>
              <c:strCache>
                <c:ptCount val="1"/>
                <c:pt idx="0">
                  <c:v>Cumul 2022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15"/>
            <c:spPr>
              <a:noFill/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'Analyse cotisations par mois'!$C$1:$N$1</c:f>
              <c:strCache>
                <c:ptCount val="12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</c:strCache>
            </c:strRef>
          </c:cat>
          <c:val>
            <c:numRef>
              <c:f>'Analyse cotisations par mois'!$C$3:$N$3</c:f>
              <c:numCache>
                <c:formatCode>#,##0</c:formatCode>
                <c:ptCount val="12"/>
                <c:pt idx="0">
                  <c:v>659.0</c:v>
                </c:pt>
                <c:pt idx="1">
                  <c:v>741.0</c:v>
                </c:pt>
                <c:pt idx="2">
                  <c:v>956.0</c:v>
                </c:pt>
                <c:pt idx="3">
                  <c:v>1009.0</c:v>
                </c:pt>
                <c:pt idx="4">
                  <c:v>1375.0</c:v>
                </c:pt>
                <c:pt idx="5">
                  <c:v>1437.0</c:v>
                </c:pt>
                <c:pt idx="6">
                  <c:v>1474.0</c:v>
                </c:pt>
                <c:pt idx="7">
                  <c:v>1524.0</c:v>
                </c:pt>
                <c:pt idx="8">
                  <c:v>1540.0</c:v>
                </c:pt>
                <c:pt idx="9">
                  <c:v>1554.0</c:v>
                </c:pt>
                <c:pt idx="10">
                  <c:v>1632.0</c:v>
                </c:pt>
                <c:pt idx="11">
                  <c:v>1688.0</c:v>
                </c:pt>
              </c:numCache>
            </c:numRef>
          </c:val>
        </c:ser>
        <c:marker val="1"/>
        <c:axId val="642848328"/>
        <c:axId val="642852120"/>
      </c:lineChart>
      <c:catAx>
        <c:axId val="64284832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852120"/>
        <c:crosses val="autoZero"/>
        <c:auto val="1"/>
        <c:lblAlgn val="ctr"/>
        <c:lblOffset val="100"/>
      </c:catAx>
      <c:valAx>
        <c:axId val="642852120"/>
        <c:scaling>
          <c:orientation val="minMax"/>
          <c:max val="2200.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cumul sur l'année</a:t>
                </a:r>
              </a:p>
            </c:rich>
          </c:tx>
          <c:layout>
            <c:manualLayout>
              <c:xMode val="edge"/>
              <c:yMode val="edge"/>
              <c:x val="0.00469483568075117"/>
              <c:y val="0.31768967281616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2848328"/>
        <c:crosses val="autoZero"/>
        <c:crossBetween val="between"/>
        <c:majorUnit val="200.0"/>
      </c:valAx>
      <c:catAx>
        <c:axId val="642861432"/>
        <c:scaling>
          <c:orientation val="minMax"/>
        </c:scaling>
        <c:delete val="1"/>
        <c:axPos val="b"/>
        <c:tickLblPos val="nextTo"/>
        <c:crossAx val="642863640"/>
        <c:crosses val="autoZero"/>
        <c:auto val="1"/>
        <c:lblAlgn val="ctr"/>
        <c:lblOffset val="100"/>
      </c:catAx>
      <c:valAx>
        <c:axId val="642863640"/>
        <c:scaling>
          <c:orientation val="minMax"/>
          <c:max val="1100.0"/>
        </c:scaling>
        <c:axPos val="r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cotisations du mois</a:t>
                </a:r>
              </a:p>
            </c:rich>
          </c:tx>
          <c:layout>
            <c:manualLayout>
              <c:xMode val="edge"/>
              <c:yMode val="edge"/>
              <c:x val="0.892913729128371"/>
              <c:y val="0.349926793557833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2861432"/>
        <c:crosses val="max"/>
        <c:crossBetween val="between"/>
        <c:majorUnit val="100.0"/>
        <c:minorUnit val="2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2756002689777"/>
          <c:y val="0.915080527086384"/>
          <c:w val="0.57480337060292"/>
          <c:h val="0.061493411420205"/>
        </c:manualLayout>
      </c:layout>
      <c:spPr>
        <a:noFill/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de cotisants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'Analyse cotisations par mois'!$A$10</c:f>
              <c:strCache>
                <c:ptCount val="1"/>
                <c:pt idx="0">
                  <c:v>Mensuel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mois'!$C$10:$P$10</c:f>
              <c:numCache>
                <c:formatCode>#,##0</c:formatCode>
                <c:ptCount val="14"/>
                <c:pt idx="0">
                  <c:v>484.0</c:v>
                </c:pt>
                <c:pt idx="1">
                  <c:v>26.0</c:v>
                </c:pt>
                <c:pt idx="2">
                  <c:v>518.0</c:v>
                </c:pt>
                <c:pt idx="3">
                  <c:v>168.0</c:v>
                </c:pt>
                <c:pt idx="4">
                  <c:v>158.0</c:v>
                </c:pt>
                <c:pt idx="5">
                  <c:v>94.0</c:v>
                </c:pt>
                <c:pt idx="6">
                  <c:v>56.0</c:v>
                </c:pt>
                <c:pt idx="7">
                  <c:v>42.0</c:v>
                </c:pt>
                <c:pt idx="8">
                  <c:v>29.0</c:v>
                </c:pt>
                <c:pt idx="9">
                  <c:v>60.0</c:v>
                </c:pt>
                <c:pt idx="10">
                  <c:v>61.0</c:v>
                </c:pt>
                <c:pt idx="11">
                  <c:v>67.0</c:v>
                </c:pt>
                <c:pt idx="12">
                  <c:v>31.0</c:v>
                </c:pt>
                <c:pt idx="13">
                  <c:v>7.0</c:v>
                </c:pt>
              </c:numCache>
            </c:numRef>
          </c:val>
        </c:ser>
        <c:ser>
          <c:idx val="1"/>
          <c:order val="1"/>
          <c:tx>
            <c:strRef>
              <c:f>'Analyse cotisations par mois'!$A$11</c:f>
              <c:strCache>
                <c:ptCount val="1"/>
                <c:pt idx="0">
                  <c:v>Cumul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'Analyse cotisations par mois'!$C$1:$P$1</c:f>
              <c:strCache>
                <c:ptCount val="14"/>
                <c:pt idx="0">
                  <c:v>cotisations pluriannuelles</c:v>
                </c:pt>
                <c:pt idx="1">
                  <c:v>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mois'!$C$11:$P$11</c:f>
              <c:numCache>
                <c:formatCode>#,##0</c:formatCode>
                <c:ptCount val="14"/>
                <c:pt idx="0">
                  <c:v>484.0</c:v>
                </c:pt>
                <c:pt idx="1">
                  <c:v>510.0</c:v>
                </c:pt>
                <c:pt idx="2">
                  <c:v>1028.0</c:v>
                </c:pt>
                <c:pt idx="3">
                  <c:v>1196.0</c:v>
                </c:pt>
                <c:pt idx="4">
                  <c:v>1354.0</c:v>
                </c:pt>
                <c:pt idx="5">
                  <c:v>1448.0</c:v>
                </c:pt>
                <c:pt idx="6">
                  <c:v>1504.0</c:v>
                </c:pt>
                <c:pt idx="7">
                  <c:v>1546.0</c:v>
                </c:pt>
                <c:pt idx="8">
                  <c:v>1575.0</c:v>
                </c:pt>
                <c:pt idx="9">
                  <c:v>1635.0</c:v>
                </c:pt>
                <c:pt idx="10">
                  <c:v>1696.0</c:v>
                </c:pt>
                <c:pt idx="11">
                  <c:v>1763.0</c:v>
                </c:pt>
                <c:pt idx="12">
                  <c:v>1794.0</c:v>
                </c:pt>
                <c:pt idx="13">
                  <c:v>1801.0</c:v>
                </c:pt>
              </c:numCache>
            </c:numRef>
          </c:val>
        </c:ser>
        <c:marker val="1"/>
        <c:axId val="601585576"/>
        <c:axId val="601600392"/>
      </c:lineChart>
      <c:catAx>
        <c:axId val="601585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600392"/>
        <c:crosses val="autoZero"/>
        <c:auto val="1"/>
        <c:lblAlgn val="ctr"/>
        <c:lblOffset val="100"/>
      </c:catAx>
      <c:valAx>
        <c:axId val="601600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85576"/>
        <c:crosses val="autoZero"/>
        <c:crossBetween val="between"/>
        <c:majorUnit val="1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0767754318618042"/>
          <c:y val="0.948864952593651"/>
          <c:w val="0.330134357005758"/>
          <c:h val="0.0454546085074803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fr-F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Montant des cotisations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'Analyse cotisations par mois'!$A$22</c:f>
              <c:strCache>
                <c:ptCount val="1"/>
                <c:pt idx="0">
                  <c:v>Mensuel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'Analyse cotisations par mois'!$C$17:$P$17</c:f>
              <c:strCache>
                <c:ptCount val="14"/>
                <c:pt idx="0">
                  <c:v>Report cotisations (1)</c:v>
                </c:pt>
                <c:pt idx="1">
                  <c:v>décembre 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mois'!$C$22:$P$22</c:f>
              <c:numCache>
                <c:formatCode>#,##0</c:formatCode>
                <c:ptCount val="14"/>
                <c:pt idx="0">
                  <c:v>15280.0</c:v>
                </c:pt>
                <c:pt idx="1">
                  <c:v>1224.0</c:v>
                </c:pt>
                <c:pt idx="2">
                  <c:v>21670.0</c:v>
                </c:pt>
                <c:pt idx="3">
                  <c:v>37482.0</c:v>
                </c:pt>
                <c:pt idx="4">
                  <c:v>12784.0</c:v>
                </c:pt>
                <c:pt idx="5">
                  <c:v>9078.0</c:v>
                </c:pt>
                <c:pt idx="6">
                  <c:v>5428.0</c:v>
                </c:pt>
                <c:pt idx="7">
                  <c:v>4125.0</c:v>
                </c:pt>
                <c:pt idx="8">
                  <c:v>2728.0</c:v>
                </c:pt>
                <c:pt idx="9">
                  <c:v>2582.0</c:v>
                </c:pt>
                <c:pt idx="10">
                  <c:v>5076.0</c:v>
                </c:pt>
                <c:pt idx="11">
                  <c:v>5362.0</c:v>
                </c:pt>
                <c:pt idx="12">
                  <c:v>2413.8</c:v>
                </c:pt>
                <c:pt idx="13">
                  <c:v>734.0</c:v>
                </c:pt>
              </c:numCache>
            </c:numRef>
          </c:val>
        </c:ser>
        <c:ser>
          <c:idx val="1"/>
          <c:order val="1"/>
          <c:tx>
            <c:strRef>
              <c:f>'Analyse cotisations par mois'!$A$23</c:f>
              <c:strCache>
                <c:ptCount val="1"/>
                <c:pt idx="0">
                  <c:v>Cumul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'Analyse cotisations par mois'!$C$17:$P$17</c:f>
              <c:strCache>
                <c:ptCount val="14"/>
                <c:pt idx="0">
                  <c:v>Report cotisations (1)</c:v>
                </c:pt>
                <c:pt idx="1">
                  <c:v>décembre n-1</c:v>
                </c:pt>
                <c:pt idx="2">
                  <c:v>janvier</c:v>
                </c:pt>
                <c:pt idx="3">
                  <c:v>février</c:v>
                </c:pt>
                <c:pt idx="4">
                  <c:v>mars</c:v>
                </c:pt>
                <c:pt idx="5">
                  <c:v>avril</c:v>
                </c:pt>
                <c:pt idx="6">
                  <c:v>mai</c:v>
                </c:pt>
                <c:pt idx="7">
                  <c:v>juin</c:v>
                </c:pt>
                <c:pt idx="8">
                  <c:v>juillet</c:v>
                </c:pt>
                <c:pt idx="9">
                  <c:v>août</c:v>
                </c:pt>
                <c:pt idx="10">
                  <c:v>septembre</c:v>
                </c:pt>
                <c:pt idx="11">
                  <c:v>octobre</c:v>
                </c:pt>
                <c:pt idx="12">
                  <c:v>novembre</c:v>
                </c:pt>
                <c:pt idx="13">
                  <c:v>décembre</c:v>
                </c:pt>
              </c:strCache>
            </c:strRef>
          </c:cat>
          <c:val>
            <c:numRef>
              <c:f>'Analyse cotisations par mois'!$C$23:$P$23</c:f>
              <c:numCache>
                <c:formatCode>#,##0</c:formatCode>
                <c:ptCount val="14"/>
                <c:pt idx="0">
                  <c:v>15280.0</c:v>
                </c:pt>
                <c:pt idx="1">
                  <c:v>16504.0</c:v>
                </c:pt>
                <c:pt idx="2">
                  <c:v>38174.0</c:v>
                </c:pt>
                <c:pt idx="3">
                  <c:v>75656.0</c:v>
                </c:pt>
                <c:pt idx="4">
                  <c:v>88440.0</c:v>
                </c:pt>
                <c:pt idx="5">
                  <c:v>97518.0</c:v>
                </c:pt>
                <c:pt idx="6">
                  <c:v>102946.0</c:v>
                </c:pt>
                <c:pt idx="7">
                  <c:v>107071.0</c:v>
                </c:pt>
                <c:pt idx="8">
                  <c:v>109799.0</c:v>
                </c:pt>
                <c:pt idx="9">
                  <c:v>112381.0</c:v>
                </c:pt>
                <c:pt idx="10">
                  <c:v>117457.0</c:v>
                </c:pt>
                <c:pt idx="11">
                  <c:v>122819.0</c:v>
                </c:pt>
                <c:pt idx="12">
                  <c:v>125232.8</c:v>
                </c:pt>
                <c:pt idx="13">
                  <c:v>125966.8</c:v>
                </c:pt>
              </c:numCache>
            </c:numRef>
          </c:val>
        </c:ser>
        <c:marker val="1"/>
        <c:axId val="601666904"/>
        <c:axId val="601672808"/>
      </c:lineChart>
      <c:catAx>
        <c:axId val="601666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672808"/>
        <c:crosses val="autoZero"/>
        <c:auto val="1"/>
        <c:lblAlgn val="ctr"/>
        <c:lblOffset val="100"/>
      </c:catAx>
      <c:valAx>
        <c:axId val="601672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666904"/>
        <c:crosses val="autoZero"/>
        <c:crossBetween val="between"/>
        <c:majorUnit val="100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279642058166"/>
          <c:y val="0.948717948717949"/>
          <c:w val="0.384787472035794"/>
          <c:h val="0.0455840455840456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fr-F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de cotisants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'Analyse cotisations par mois'!$A$4</c:f>
              <c:strCache>
                <c:ptCount val="1"/>
                <c:pt idx="0">
                  <c:v>Mensuel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mois'!$D$4:$P$4</c:f>
              <c:numCache>
                <c:formatCode>#,##0</c:formatCode>
                <c:ptCount val="13"/>
                <c:pt idx="0">
                  <c:v>89.0</c:v>
                </c:pt>
                <c:pt idx="1">
                  <c:v>130.0</c:v>
                </c:pt>
                <c:pt idx="2">
                  <c:v>385.0</c:v>
                </c:pt>
                <c:pt idx="3">
                  <c:v>195.0</c:v>
                </c:pt>
                <c:pt idx="4">
                  <c:v>82.0</c:v>
                </c:pt>
                <c:pt idx="5">
                  <c:v>48.0</c:v>
                </c:pt>
                <c:pt idx="6">
                  <c:v>35.0</c:v>
                </c:pt>
                <c:pt idx="7">
                  <c:v>49.0</c:v>
                </c:pt>
                <c:pt idx="8">
                  <c:v>16.0</c:v>
                </c:pt>
                <c:pt idx="9">
                  <c:v>25.0</c:v>
                </c:pt>
                <c:pt idx="10">
                  <c:v>24.0</c:v>
                </c:pt>
                <c:pt idx="11">
                  <c:v>48.0</c:v>
                </c:pt>
                <c:pt idx="12">
                  <c:v>4.0</c:v>
                </c:pt>
              </c:numCache>
            </c:numRef>
          </c:val>
        </c:ser>
        <c:ser>
          <c:idx val="1"/>
          <c:order val="1"/>
          <c:tx>
            <c:strRef>
              <c:f>'Analyse cotisations par mois'!$A$5</c:f>
              <c:strCache>
                <c:ptCount val="1"/>
                <c:pt idx="0">
                  <c:v>Cumul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mois'!$D$5:$P$5</c:f>
              <c:numCache>
                <c:formatCode>#,##0</c:formatCode>
                <c:ptCount val="13"/>
                <c:pt idx="0">
                  <c:v>820.0</c:v>
                </c:pt>
                <c:pt idx="1">
                  <c:v>950.0</c:v>
                </c:pt>
                <c:pt idx="2">
                  <c:v>1335.0</c:v>
                </c:pt>
                <c:pt idx="3">
                  <c:v>1530.0</c:v>
                </c:pt>
                <c:pt idx="4">
                  <c:v>1612.0</c:v>
                </c:pt>
                <c:pt idx="5">
                  <c:v>1660.0</c:v>
                </c:pt>
                <c:pt idx="6">
                  <c:v>1695.0</c:v>
                </c:pt>
                <c:pt idx="7">
                  <c:v>1744.0</c:v>
                </c:pt>
                <c:pt idx="8">
                  <c:v>1760.0</c:v>
                </c:pt>
                <c:pt idx="9">
                  <c:v>1785.0</c:v>
                </c:pt>
                <c:pt idx="10">
                  <c:v>1809.0</c:v>
                </c:pt>
                <c:pt idx="11">
                  <c:v>1857.0</c:v>
                </c:pt>
                <c:pt idx="12">
                  <c:v>1861.0</c:v>
                </c:pt>
              </c:numCache>
            </c:numRef>
          </c:val>
        </c:ser>
        <c:ser>
          <c:idx val="2"/>
          <c:order val="2"/>
          <c:tx>
            <c:strRef>
              <c:f>'Analyse cotisations par mois'!$A$8</c:f>
              <c:strCache>
                <c:ptCount val="1"/>
                <c:pt idx="0">
                  <c:v>Mensuel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mois'!$D$8:$P$8</c:f>
              <c:numCache>
                <c:formatCode>#,##0</c:formatCode>
                <c:ptCount val="13"/>
                <c:pt idx="0">
                  <c:v>73.0</c:v>
                </c:pt>
                <c:pt idx="1">
                  <c:v>566.0</c:v>
                </c:pt>
                <c:pt idx="2">
                  <c:v>161.0</c:v>
                </c:pt>
                <c:pt idx="3">
                  <c:v>85.0</c:v>
                </c:pt>
                <c:pt idx="4">
                  <c:v>73.0</c:v>
                </c:pt>
                <c:pt idx="5">
                  <c:v>22.0</c:v>
                </c:pt>
                <c:pt idx="6">
                  <c:v>13.0</c:v>
                </c:pt>
                <c:pt idx="7">
                  <c:v>27.0</c:v>
                </c:pt>
                <c:pt idx="8">
                  <c:v>5.0</c:v>
                </c:pt>
                <c:pt idx="9">
                  <c:v>44.0</c:v>
                </c:pt>
                <c:pt idx="10">
                  <c:v>94.0</c:v>
                </c:pt>
                <c:pt idx="11">
                  <c:v>37.0</c:v>
                </c:pt>
                <c:pt idx="12">
                  <c:v>3.0</c:v>
                </c:pt>
              </c:numCache>
            </c:numRef>
          </c:val>
        </c:ser>
        <c:ser>
          <c:idx val="3"/>
          <c:order val="3"/>
          <c:tx>
            <c:strRef>
              <c:f>'Analyse cotisations par mois'!$A$9</c:f>
              <c:strCache>
                <c:ptCount val="1"/>
                <c:pt idx="0">
                  <c:v>Cumul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mois'!$D$9:$P$9</c:f>
              <c:numCache>
                <c:formatCode>#,##0</c:formatCode>
                <c:ptCount val="13"/>
                <c:pt idx="0">
                  <c:v>695.0</c:v>
                </c:pt>
                <c:pt idx="1">
                  <c:v>1261.0</c:v>
                </c:pt>
                <c:pt idx="2">
                  <c:v>1422.0</c:v>
                </c:pt>
                <c:pt idx="3">
                  <c:v>1507.0</c:v>
                </c:pt>
                <c:pt idx="4">
                  <c:v>1580.0</c:v>
                </c:pt>
                <c:pt idx="5">
                  <c:v>1602.0</c:v>
                </c:pt>
                <c:pt idx="6">
                  <c:v>1615.0</c:v>
                </c:pt>
                <c:pt idx="7">
                  <c:v>1642.0</c:v>
                </c:pt>
                <c:pt idx="8">
                  <c:v>1647.0</c:v>
                </c:pt>
                <c:pt idx="9">
                  <c:v>1691.0</c:v>
                </c:pt>
                <c:pt idx="10">
                  <c:v>1785.0</c:v>
                </c:pt>
                <c:pt idx="11">
                  <c:v>1822.0</c:v>
                </c:pt>
                <c:pt idx="12">
                  <c:v>1825.0</c:v>
                </c:pt>
              </c:numCache>
            </c:numRef>
          </c:val>
        </c:ser>
        <c:ser>
          <c:idx val="4"/>
          <c:order val="4"/>
          <c:tx>
            <c:strRef>
              <c:f>'Analyse cotisations par mois'!$A$10</c:f>
              <c:strCache>
                <c:ptCount val="1"/>
                <c:pt idx="0">
                  <c:v>Mensuel 2019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mois'!$D$10:$P$10</c:f>
              <c:numCache>
                <c:formatCode>#,##0</c:formatCode>
                <c:ptCount val="13"/>
                <c:pt idx="0">
                  <c:v>26.0</c:v>
                </c:pt>
                <c:pt idx="1">
                  <c:v>518.0</c:v>
                </c:pt>
                <c:pt idx="2">
                  <c:v>168.0</c:v>
                </c:pt>
                <c:pt idx="3">
                  <c:v>158.0</c:v>
                </c:pt>
                <c:pt idx="4">
                  <c:v>94.0</c:v>
                </c:pt>
                <c:pt idx="5">
                  <c:v>56.0</c:v>
                </c:pt>
                <c:pt idx="6">
                  <c:v>42.0</c:v>
                </c:pt>
                <c:pt idx="7">
                  <c:v>29.0</c:v>
                </c:pt>
                <c:pt idx="8">
                  <c:v>60.0</c:v>
                </c:pt>
                <c:pt idx="9">
                  <c:v>61.0</c:v>
                </c:pt>
                <c:pt idx="10">
                  <c:v>67.0</c:v>
                </c:pt>
                <c:pt idx="11">
                  <c:v>31.0</c:v>
                </c:pt>
                <c:pt idx="12">
                  <c:v>7.0</c:v>
                </c:pt>
              </c:numCache>
            </c:numRef>
          </c:val>
        </c:ser>
        <c:ser>
          <c:idx val="5"/>
          <c:order val="5"/>
          <c:tx>
            <c:strRef>
              <c:f>'Analyse cotisations par mois'!$A$11</c:f>
              <c:strCache>
                <c:ptCount val="1"/>
                <c:pt idx="0">
                  <c:v>Cumul 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mois'!$D$11:$P$11</c:f>
              <c:numCache>
                <c:formatCode>#,##0</c:formatCode>
                <c:ptCount val="13"/>
                <c:pt idx="0">
                  <c:v>510.0</c:v>
                </c:pt>
                <c:pt idx="1">
                  <c:v>1028.0</c:v>
                </c:pt>
                <c:pt idx="2">
                  <c:v>1196.0</c:v>
                </c:pt>
                <c:pt idx="3">
                  <c:v>1354.0</c:v>
                </c:pt>
                <c:pt idx="4">
                  <c:v>1448.0</c:v>
                </c:pt>
                <c:pt idx="5">
                  <c:v>1504.0</c:v>
                </c:pt>
                <c:pt idx="6">
                  <c:v>1546.0</c:v>
                </c:pt>
                <c:pt idx="7">
                  <c:v>1575.0</c:v>
                </c:pt>
                <c:pt idx="8">
                  <c:v>1635.0</c:v>
                </c:pt>
                <c:pt idx="9">
                  <c:v>1696.0</c:v>
                </c:pt>
                <c:pt idx="10">
                  <c:v>1763.0</c:v>
                </c:pt>
                <c:pt idx="11">
                  <c:v>1794.0</c:v>
                </c:pt>
                <c:pt idx="12">
                  <c:v>1801.0</c:v>
                </c:pt>
              </c:numCache>
            </c:numRef>
          </c:val>
        </c:ser>
        <c:ser>
          <c:idx val="6"/>
          <c:order val="6"/>
          <c:tx>
            <c:strRef>
              <c:f>'Analyse cotisations par mois'!$A$12</c:f>
              <c:strCache>
                <c:ptCount val="1"/>
                <c:pt idx="0">
                  <c:v>Mensuel 2018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mois'!$D$12:$P$12</c:f>
              <c:numCache>
                <c:formatCode>#,##0</c:formatCode>
                <c:ptCount val="13"/>
                <c:pt idx="0">
                  <c:v>12.0</c:v>
                </c:pt>
                <c:pt idx="1">
                  <c:v>558.0</c:v>
                </c:pt>
                <c:pt idx="2">
                  <c:v>176.0</c:v>
                </c:pt>
                <c:pt idx="3">
                  <c:v>691.0</c:v>
                </c:pt>
                <c:pt idx="4">
                  <c:v>60.0</c:v>
                </c:pt>
                <c:pt idx="5">
                  <c:v>58.0</c:v>
                </c:pt>
                <c:pt idx="6">
                  <c:v>41.0</c:v>
                </c:pt>
                <c:pt idx="7">
                  <c:v>51.0</c:v>
                </c:pt>
                <c:pt idx="8">
                  <c:v>66.0</c:v>
                </c:pt>
                <c:pt idx="9">
                  <c:v>67.0</c:v>
                </c:pt>
                <c:pt idx="10">
                  <c:v>50.0</c:v>
                </c:pt>
                <c:pt idx="11">
                  <c:v>46.0</c:v>
                </c:pt>
                <c:pt idx="12">
                  <c:v>6.0</c:v>
                </c:pt>
              </c:numCache>
            </c:numRef>
          </c:val>
        </c:ser>
        <c:ser>
          <c:idx val="7"/>
          <c:order val="7"/>
          <c:tx>
            <c:strRef>
              <c:f>'Analyse cotisations par mois'!$A$13</c:f>
              <c:strCache>
                <c:ptCount val="1"/>
                <c:pt idx="0">
                  <c:v>Cumul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mois'!$D$13:$P$13</c:f>
              <c:numCache>
                <c:formatCode>#,##0</c:formatCode>
                <c:ptCount val="13"/>
                <c:pt idx="0">
                  <c:v>12.0</c:v>
                </c:pt>
                <c:pt idx="1">
                  <c:v>570.0</c:v>
                </c:pt>
                <c:pt idx="2">
                  <c:v>746.0</c:v>
                </c:pt>
                <c:pt idx="3">
                  <c:v>1437.0</c:v>
                </c:pt>
                <c:pt idx="4">
                  <c:v>1497.0</c:v>
                </c:pt>
                <c:pt idx="5">
                  <c:v>1555.0</c:v>
                </c:pt>
                <c:pt idx="6">
                  <c:v>1596.0</c:v>
                </c:pt>
                <c:pt idx="7">
                  <c:v>1647.0</c:v>
                </c:pt>
                <c:pt idx="8">
                  <c:v>1713.0</c:v>
                </c:pt>
                <c:pt idx="9">
                  <c:v>1780.0</c:v>
                </c:pt>
                <c:pt idx="10">
                  <c:v>1830.0</c:v>
                </c:pt>
                <c:pt idx="11">
                  <c:v>1876.0</c:v>
                </c:pt>
                <c:pt idx="12">
                  <c:v>1882.0</c:v>
                </c:pt>
              </c:numCache>
            </c:numRef>
          </c:val>
        </c:ser>
        <c:ser>
          <c:idx val="8"/>
          <c:order val="8"/>
          <c:tx>
            <c:strRef>
              <c:f>'Analyse cotisations par mois'!$A$14</c:f>
              <c:strCache>
                <c:ptCount val="1"/>
                <c:pt idx="0">
                  <c:v>Mensuel 2017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mois'!$D$14:$P$14</c:f>
              <c:numCache>
                <c:formatCode>#,##0</c:formatCode>
                <c:ptCount val="13"/>
                <c:pt idx="0">
                  <c:v>19.0</c:v>
                </c:pt>
                <c:pt idx="1">
                  <c:v>730.0</c:v>
                </c:pt>
                <c:pt idx="2">
                  <c:v>290.0</c:v>
                </c:pt>
                <c:pt idx="3">
                  <c:v>545.0</c:v>
                </c:pt>
                <c:pt idx="4">
                  <c:v>104.0</c:v>
                </c:pt>
                <c:pt idx="5">
                  <c:v>89.0</c:v>
                </c:pt>
                <c:pt idx="6">
                  <c:v>45.0</c:v>
                </c:pt>
                <c:pt idx="7">
                  <c:v>36.0</c:v>
                </c:pt>
                <c:pt idx="8">
                  <c:v>57.0</c:v>
                </c:pt>
                <c:pt idx="9">
                  <c:v>121.0</c:v>
                </c:pt>
                <c:pt idx="10">
                  <c:v>41.0</c:v>
                </c:pt>
                <c:pt idx="11">
                  <c:v>57.0</c:v>
                </c:pt>
                <c:pt idx="12">
                  <c:v>4.0</c:v>
                </c:pt>
              </c:numCache>
            </c:numRef>
          </c:val>
        </c:ser>
        <c:ser>
          <c:idx val="9"/>
          <c:order val="9"/>
          <c:tx>
            <c:strRef>
              <c:f>'Analyse cotisations par mois'!$A$15</c:f>
              <c:strCache>
                <c:ptCount val="1"/>
                <c:pt idx="0">
                  <c:v>Cumul 2017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mois'!$D$1:$P$1</c:f>
              <c:strCache>
                <c:ptCount val="13"/>
                <c:pt idx="0">
                  <c:v>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mois'!$D$15:$P$15</c:f>
              <c:numCache>
                <c:formatCode>#,##0</c:formatCode>
                <c:ptCount val="13"/>
                <c:pt idx="0">
                  <c:v>19.0</c:v>
                </c:pt>
                <c:pt idx="1">
                  <c:v>749.0</c:v>
                </c:pt>
                <c:pt idx="2">
                  <c:v>1039.0</c:v>
                </c:pt>
                <c:pt idx="3">
                  <c:v>1584.0</c:v>
                </c:pt>
                <c:pt idx="4">
                  <c:v>1688.0</c:v>
                </c:pt>
                <c:pt idx="5">
                  <c:v>1777.0</c:v>
                </c:pt>
                <c:pt idx="6">
                  <c:v>1822.0</c:v>
                </c:pt>
                <c:pt idx="7">
                  <c:v>1858.0</c:v>
                </c:pt>
                <c:pt idx="8">
                  <c:v>1915.0</c:v>
                </c:pt>
                <c:pt idx="9">
                  <c:v>2036.0</c:v>
                </c:pt>
                <c:pt idx="10">
                  <c:v>2077.0</c:v>
                </c:pt>
                <c:pt idx="11">
                  <c:v>2134.0</c:v>
                </c:pt>
                <c:pt idx="12">
                  <c:v>2138.0</c:v>
                </c:pt>
              </c:numCache>
            </c:numRef>
          </c:val>
        </c:ser>
        <c:marker val="1"/>
        <c:axId val="601772600"/>
        <c:axId val="601778584"/>
      </c:lineChart>
      <c:catAx>
        <c:axId val="601772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778584"/>
        <c:crosses val="autoZero"/>
        <c:auto val="1"/>
        <c:lblAlgn val="ctr"/>
        <c:lblOffset val="100"/>
      </c:catAx>
      <c:valAx>
        <c:axId val="601778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772600"/>
        <c:crosses val="autoZero"/>
        <c:crossBetween val="between"/>
        <c:majorUnit val="2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935672959913803"/>
          <c:y val="0.902857142857143"/>
          <c:w val="0.740741093265094"/>
          <c:h val="0.0914285714285714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fr-F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Montant des cotisations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'Analyse cotisations par mois'!$A$18</c:f>
              <c:strCache>
                <c:ptCount val="1"/>
                <c:pt idx="0">
                  <c:v>Mensuel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mois'!$D$18:$P$18</c:f>
              <c:numCache>
                <c:formatCode>#,##0</c:formatCode>
                <c:ptCount val="13"/>
                <c:pt idx="0">
                  <c:v>8446.0</c:v>
                </c:pt>
                <c:pt idx="1">
                  <c:v>12396.69</c:v>
                </c:pt>
                <c:pt idx="2">
                  <c:v>38552.98</c:v>
                </c:pt>
                <c:pt idx="3">
                  <c:v>17442.73</c:v>
                </c:pt>
                <c:pt idx="4">
                  <c:v>6955.11</c:v>
                </c:pt>
                <c:pt idx="5">
                  <c:v>4782.0</c:v>
                </c:pt>
                <c:pt idx="6">
                  <c:v>3151.0</c:v>
                </c:pt>
                <c:pt idx="7">
                  <c:v>1988.98</c:v>
                </c:pt>
                <c:pt idx="8">
                  <c:v>1529.0</c:v>
                </c:pt>
                <c:pt idx="9">
                  <c:v>2064.42</c:v>
                </c:pt>
                <c:pt idx="10">
                  <c:v>2246.0</c:v>
                </c:pt>
                <c:pt idx="11">
                  <c:v>4248.0</c:v>
                </c:pt>
                <c:pt idx="12">
                  <c:v>1254.000000000015</c:v>
                </c:pt>
              </c:numCache>
            </c:numRef>
          </c:val>
        </c:ser>
        <c:ser>
          <c:idx val="1"/>
          <c:order val="1"/>
          <c:tx>
            <c:strRef>
              <c:f>'Analyse cotisations par mois'!$A$19</c:f>
              <c:strCache>
                <c:ptCount val="1"/>
                <c:pt idx="0">
                  <c:v>Cumul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mois'!$D$19:$P$19</c:f>
              <c:numCache>
                <c:formatCode>#,##0</c:formatCode>
                <c:ptCount val="13"/>
                <c:pt idx="0">
                  <c:v>33679.2</c:v>
                </c:pt>
                <c:pt idx="1">
                  <c:v>46075.89</c:v>
                </c:pt>
                <c:pt idx="2">
                  <c:v>84628.87</c:v>
                </c:pt>
                <c:pt idx="3">
                  <c:v>102071.6</c:v>
                </c:pt>
                <c:pt idx="4">
                  <c:v>109026.71</c:v>
                </c:pt>
                <c:pt idx="5">
                  <c:v>113808.71</c:v>
                </c:pt>
                <c:pt idx="6">
                  <c:v>116959.71</c:v>
                </c:pt>
                <c:pt idx="7">
                  <c:v>118948.69</c:v>
                </c:pt>
                <c:pt idx="8">
                  <c:v>120477.69</c:v>
                </c:pt>
                <c:pt idx="9">
                  <c:v>122542.11</c:v>
                </c:pt>
                <c:pt idx="10">
                  <c:v>124788.11</c:v>
                </c:pt>
                <c:pt idx="11">
                  <c:v>129036.11</c:v>
                </c:pt>
                <c:pt idx="12">
                  <c:v>130290.11</c:v>
                </c:pt>
              </c:numCache>
            </c:numRef>
          </c:val>
        </c:ser>
        <c:ser>
          <c:idx val="2"/>
          <c:order val="2"/>
          <c:tx>
            <c:strRef>
              <c:f>'Analyse cotisations par mois'!$A$20</c:f>
              <c:strCache>
                <c:ptCount val="1"/>
                <c:pt idx="0">
                  <c:v>Mensuel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mois'!$D$20:$P$20</c:f>
              <c:numCache>
                <c:formatCode>#,##0</c:formatCode>
                <c:ptCount val="13"/>
                <c:pt idx="0">
                  <c:v>7718.0</c:v>
                </c:pt>
                <c:pt idx="1">
                  <c:v>25291.89</c:v>
                </c:pt>
                <c:pt idx="2">
                  <c:v>37846.78</c:v>
                </c:pt>
                <c:pt idx="3">
                  <c:v>8714.53</c:v>
                </c:pt>
                <c:pt idx="4">
                  <c:v>7135.71</c:v>
                </c:pt>
                <c:pt idx="5">
                  <c:v>1559.0</c:v>
                </c:pt>
                <c:pt idx="6">
                  <c:v>1811.0</c:v>
                </c:pt>
                <c:pt idx="7">
                  <c:v>2308.98</c:v>
                </c:pt>
                <c:pt idx="8">
                  <c:v>715.0</c:v>
                </c:pt>
                <c:pt idx="9">
                  <c:v>2990.42</c:v>
                </c:pt>
                <c:pt idx="10">
                  <c:v>7541.0</c:v>
                </c:pt>
                <c:pt idx="11">
                  <c:v>2657.0</c:v>
                </c:pt>
                <c:pt idx="12">
                  <c:v>238.0</c:v>
                </c:pt>
              </c:numCache>
            </c:numRef>
          </c:val>
        </c:ser>
        <c:ser>
          <c:idx val="3"/>
          <c:order val="3"/>
          <c:tx>
            <c:strRef>
              <c:f>'Analyse cotisations par mois'!$A$21</c:f>
              <c:strCache>
                <c:ptCount val="1"/>
                <c:pt idx="0">
                  <c:v>Cumul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mois'!$D$21:$P$21</c:f>
              <c:numCache>
                <c:formatCode>#,##0</c:formatCode>
                <c:ptCount val="13"/>
                <c:pt idx="0">
                  <c:v>29097.8</c:v>
                </c:pt>
                <c:pt idx="1">
                  <c:v>54389.69</c:v>
                </c:pt>
                <c:pt idx="2">
                  <c:v>92236.47</c:v>
                </c:pt>
                <c:pt idx="3">
                  <c:v>100951.0</c:v>
                </c:pt>
                <c:pt idx="4">
                  <c:v>108086.71</c:v>
                </c:pt>
                <c:pt idx="5">
                  <c:v>109645.71</c:v>
                </c:pt>
                <c:pt idx="6">
                  <c:v>111456.71</c:v>
                </c:pt>
                <c:pt idx="7">
                  <c:v>113765.69</c:v>
                </c:pt>
                <c:pt idx="8">
                  <c:v>114480.69</c:v>
                </c:pt>
                <c:pt idx="9">
                  <c:v>117471.11</c:v>
                </c:pt>
                <c:pt idx="10">
                  <c:v>125012.11</c:v>
                </c:pt>
                <c:pt idx="11">
                  <c:v>127669.11</c:v>
                </c:pt>
                <c:pt idx="12">
                  <c:v>127907.11</c:v>
                </c:pt>
              </c:numCache>
            </c:numRef>
          </c:val>
        </c:ser>
        <c:ser>
          <c:idx val="4"/>
          <c:order val="4"/>
          <c:tx>
            <c:strRef>
              <c:f>'Analyse cotisations par mois'!$A$22</c:f>
              <c:strCache>
                <c:ptCount val="1"/>
                <c:pt idx="0">
                  <c:v>Mensuel 2019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mois'!$D$22:$P$22</c:f>
              <c:numCache>
                <c:formatCode>#,##0</c:formatCode>
                <c:ptCount val="13"/>
                <c:pt idx="0">
                  <c:v>1224.0</c:v>
                </c:pt>
                <c:pt idx="1">
                  <c:v>21670.0</c:v>
                </c:pt>
                <c:pt idx="2">
                  <c:v>37482.0</c:v>
                </c:pt>
                <c:pt idx="3">
                  <c:v>12784.0</c:v>
                </c:pt>
                <c:pt idx="4">
                  <c:v>9078.0</c:v>
                </c:pt>
                <c:pt idx="5">
                  <c:v>5428.0</c:v>
                </c:pt>
                <c:pt idx="6">
                  <c:v>4125.0</c:v>
                </c:pt>
                <c:pt idx="7">
                  <c:v>2728.0</c:v>
                </c:pt>
                <c:pt idx="8">
                  <c:v>2582.0</c:v>
                </c:pt>
                <c:pt idx="9">
                  <c:v>5076.0</c:v>
                </c:pt>
                <c:pt idx="10">
                  <c:v>5362.0</c:v>
                </c:pt>
                <c:pt idx="11">
                  <c:v>2413.8</c:v>
                </c:pt>
                <c:pt idx="12">
                  <c:v>734.0</c:v>
                </c:pt>
              </c:numCache>
            </c:numRef>
          </c:val>
        </c:ser>
        <c:ser>
          <c:idx val="5"/>
          <c:order val="5"/>
          <c:tx>
            <c:strRef>
              <c:f>'Analyse cotisations par mois'!$A$23</c:f>
              <c:strCache>
                <c:ptCount val="1"/>
                <c:pt idx="0">
                  <c:v>Cumul 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mois'!$D$23:$P$23</c:f>
              <c:numCache>
                <c:formatCode>#,##0</c:formatCode>
                <c:ptCount val="13"/>
                <c:pt idx="0">
                  <c:v>16504.0</c:v>
                </c:pt>
                <c:pt idx="1">
                  <c:v>38174.0</c:v>
                </c:pt>
                <c:pt idx="2">
                  <c:v>75656.0</c:v>
                </c:pt>
                <c:pt idx="3">
                  <c:v>88440.0</c:v>
                </c:pt>
                <c:pt idx="4">
                  <c:v>97518.0</c:v>
                </c:pt>
                <c:pt idx="5">
                  <c:v>102946.0</c:v>
                </c:pt>
                <c:pt idx="6">
                  <c:v>107071.0</c:v>
                </c:pt>
                <c:pt idx="7">
                  <c:v>109799.0</c:v>
                </c:pt>
                <c:pt idx="8">
                  <c:v>112381.0</c:v>
                </c:pt>
                <c:pt idx="9">
                  <c:v>117457.0</c:v>
                </c:pt>
                <c:pt idx="10">
                  <c:v>122819.0</c:v>
                </c:pt>
                <c:pt idx="11">
                  <c:v>125232.8</c:v>
                </c:pt>
                <c:pt idx="12">
                  <c:v>125966.8</c:v>
                </c:pt>
              </c:numCache>
            </c:numRef>
          </c:val>
        </c:ser>
        <c:ser>
          <c:idx val="6"/>
          <c:order val="6"/>
          <c:tx>
            <c:strRef>
              <c:f>'Analyse cotisations par mois'!$A$24</c:f>
              <c:strCache>
                <c:ptCount val="1"/>
                <c:pt idx="0">
                  <c:v>Mensuel 2018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mois'!$D$24:$P$24</c:f>
              <c:numCache>
                <c:formatCode>#,##0</c:formatCode>
                <c:ptCount val="13"/>
                <c:pt idx="0">
                  <c:v>1296.0</c:v>
                </c:pt>
                <c:pt idx="1">
                  <c:v>28257.0</c:v>
                </c:pt>
                <c:pt idx="2">
                  <c:v>40963.0</c:v>
                </c:pt>
                <c:pt idx="3">
                  <c:v>16779.0</c:v>
                </c:pt>
                <c:pt idx="4">
                  <c:v>6570.0</c:v>
                </c:pt>
                <c:pt idx="5">
                  <c:v>5532.0</c:v>
                </c:pt>
                <c:pt idx="6">
                  <c:v>3952.0</c:v>
                </c:pt>
                <c:pt idx="7">
                  <c:v>4986.0</c:v>
                </c:pt>
                <c:pt idx="8">
                  <c:v>3646.0</c:v>
                </c:pt>
                <c:pt idx="9">
                  <c:v>5348.0</c:v>
                </c:pt>
                <c:pt idx="10">
                  <c:v>4291.0</c:v>
                </c:pt>
                <c:pt idx="11">
                  <c:v>3714.0</c:v>
                </c:pt>
                <c:pt idx="12">
                  <c:v>1310.0</c:v>
                </c:pt>
              </c:numCache>
            </c:numRef>
          </c:val>
        </c:ser>
        <c:ser>
          <c:idx val="7"/>
          <c:order val="7"/>
          <c:tx>
            <c:strRef>
              <c:f>'Analyse cotisations par mois'!$A$25</c:f>
              <c:strCache>
                <c:ptCount val="1"/>
                <c:pt idx="0">
                  <c:v>Cumul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mois'!$D$25:$P$25</c:f>
              <c:numCache>
                <c:formatCode>#,##0</c:formatCode>
                <c:ptCount val="13"/>
                <c:pt idx="0">
                  <c:v>1296.0</c:v>
                </c:pt>
                <c:pt idx="1">
                  <c:v>29553.0</c:v>
                </c:pt>
                <c:pt idx="2">
                  <c:v>70516.0</c:v>
                </c:pt>
                <c:pt idx="3">
                  <c:v>87295.0</c:v>
                </c:pt>
                <c:pt idx="4">
                  <c:v>93865.0</c:v>
                </c:pt>
                <c:pt idx="5">
                  <c:v>99397.0</c:v>
                </c:pt>
                <c:pt idx="6">
                  <c:v>103349.0</c:v>
                </c:pt>
                <c:pt idx="7">
                  <c:v>108335.0</c:v>
                </c:pt>
                <c:pt idx="8">
                  <c:v>111981.0</c:v>
                </c:pt>
                <c:pt idx="9">
                  <c:v>117329.0</c:v>
                </c:pt>
                <c:pt idx="10">
                  <c:v>121620.0</c:v>
                </c:pt>
                <c:pt idx="11">
                  <c:v>125334.0</c:v>
                </c:pt>
                <c:pt idx="12">
                  <c:v>126644.0</c:v>
                </c:pt>
              </c:numCache>
            </c:numRef>
          </c:val>
        </c:ser>
        <c:ser>
          <c:idx val="8"/>
          <c:order val="8"/>
          <c:tx>
            <c:strRef>
              <c:f>'Analyse cotisations par mois'!$A$26</c:f>
              <c:strCache>
                <c:ptCount val="1"/>
                <c:pt idx="0">
                  <c:v>Mensuel 2017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mois'!$D$26:$P$26</c:f>
              <c:numCache>
                <c:formatCode>#,##0</c:formatCode>
                <c:ptCount val="13"/>
                <c:pt idx="0">
                  <c:v>918.0</c:v>
                </c:pt>
                <c:pt idx="1">
                  <c:v>17818.0</c:v>
                </c:pt>
                <c:pt idx="2">
                  <c:v>53701.0</c:v>
                </c:pt>
                <c:pt idx="3">
                  <c:v>27061.0</c:v>
                </c:pt>
                <c:pt idx="4">
                  <c:v>10680.0</c:v>
                </c:pt>
                <c:pt idx="5">
                  <c:v>8746.0</c:v>
                </c:pt>
                <c:pt idx="6">
                  <c:v>4799.0</c:v>
                </c:pt>
                <c:pt idx="7">
                  <c:v>3206.0</c:v>
                </c:pt>
                <c:pt idx="8">
                  <c:v>3666.0</c:v>
                </c:pt>
                <c:pt idx="9">
                  <c:v>8648.0</c:v>
                </c:pt>
                <c:pt idx="10">
                  <c:v>4207.0</c:v>
                </c:pt>
                <c:pt idx="11">
                  <c:v>5534.0</c:v>
                </c:pt>
                <c:pt idx="12">
                  <c:v>1556.0</c:v>
                </c:pt>
              </c:numCache>
            </c:numRef>
          </c:val>
        </c:ser>
        <c:ser>
          <c:idx val="9"/>
          <c:order val="9"/>
          <c:tx>
            <c:strRef>
              <c:f>'Analyse cotisations par mois'!$A$27</c:f>
              <c:strCache>
                <c:ptCount val="1"/>
                <c:pt idx="0">
                  <c:v>Cumul 2017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'Analyse cotisations par mois'!$D$17:$P$17</c:f>
              <c:strCache>
                <c:ptCount val="13"/>
                <c:pt idx="0">
                  <c:v>décembre n-1</c:v>
                </c:pt>
                <c:pt idx="1">
                  <c:v>janvier</c:v>
                </c:pt>
                <c:pt idx="2">
                  <c:v>février</c:v>
                </c:pt>
                <c:pt idx="3">
                  <c:v>mars</c:v>
                </c:pt>
                <c:pt idx="4">
                  <c:v>avril</c:v>
                </c:pt>
                <c:pt idx="5">
                  <c:v>mai</c:v>
                </c:pt>
                <c:pt idx="6">
                  <c:v>juin</c:v>
                </c:pt>
                <c:pt idx="7">
                  <c:v>juillet</c:v>
                </c:pt>
                <c:pt idx="8">
                  <c:v>août</c:v>
                </c:pt>
                <c:pt idx="9">
                  <c:v>septembre</c:v>
                </c:pt>
                <c:pt idx="10">
                  <c:v>octobre</c:v>
                </c:pt>
                <c:pt idx="11">
                  <c:v>novembre</c:v>
                </c:pt>
                <c:pt idx="12">
                  <c:v>décembre</c:v>
                </c:pt>
              </c:strCache>
            </c:strRef>
          </c:cat>
          <c:val>
            <c:numRef>
              <c:f>'Analyse cotisations par mois'!$D$27:$P$27</c:f>
              <c:numCache>
                <c:formatCode>#,##0</c:formatCode>
                <c:ptCount val="13"/>
                <c:pt idx="0">
                  <c:v>918.0</c:v>
                </c:pt>
                <c:pt idx="1">
                  <c:v>18736.0</c:v>
                </c:pt>
                <c:pt idx="2">
                  <c:v>72437.0</c:v>
                </c:pt>
                <c:pt idx="3">
                  <c:v>99498.0</c:v>
                </c:pt>
                <c:pt idx="4">
                  <c:v>110178.0</c:v>
                </c:pt>
                <c:pt idx="5">
                  <c:v>118924.0</c:v>
                </c:pt>
                <c:pt idx="6">
                  <c:v>123723.0</c:v>
                </c:pt>
                <c:pt idx="7">
                  <c:v>126929.0</c:v>
                </c:pt>
                <c:pt idx="8">
                  <c:v>130595.0</c:v>
                </c:pt>
                <c:pt idx="9">
                  <c:v>139243.0</c:v>
                </c:pt>
                <c:pt idx="10">
                  <c:v>143450.0</c:v>
                </c:pt>
                <c:pt idx="11">
                  <c:v>148984.0</c:v>
                </c:pt>
                <c:pt idx="12">
                  <c:v>150540.0</c:v>
                </c:pt>
              </c:numCache>
            </c:numRef>
          </c:val>
        </c:ser>
        <c:marker val="1"/>
        <c:axId val="601861160"/>
        <c:axId val="642777736"/>
      </c:lineChart>
      <c:catAx>
        <c:axId val="6018611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777736"/>
        <c:crosses val="autoZero"/>
        <c:auto val="1"/>
        <c:lblAlgn val="ctr"/>
        <c:lblOffset val="100"/>
      </c:catAx>
      <c:valAx>
        <c:axId val="642777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fr-F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861160"/>
        <c:crosses val="autoZero"/>
        <c:crossBetween val="between"/>
        <c:majorUnit val="100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522875816993464"/>
          <c:y val="0.903409090909091"/>
          <c:w val="0.827886710239651"/>
          <c:h val="0.0909090909090909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fr-F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>
        <c:manualLayout>
          <c:layoutTarget val="inner"/>
          <c:xMode val="edge"/>
          <c:yMode val="edge"/>
          <c:x val="0.102088167053364"/>
          <c:y val="0.121771437117009"/>
          <c:w val="0.870069605568445"/>
          <c:h val="0.767529058192059"/>
        </c:manualLayout>
      </c:layout>
      <c:lineChart>
        <c:grouping val="standard"/>
        <c:ser>
          <c:idx val="1"/>
          <c:order val="0"/>
          <c:spPr>
            <a:ln w="38100">
              <a:solidFill>
                <a:srgbClr val="DD2D32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'Analyse cotisations par mois'!$W$2:$W$6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'Analyse cotisations par mois'!$X$2:$X$6</c:f>
              <c:numCache>
                <c:formatCode>#,##0</c:formatCode>
                <c:ptCount val="5"/>
                <c:pt idx="0">
                  <c:v>2138.0</c:v>
                </c:pt>
                <c:pt idx="1">
                  <c:v>1882.0</c:v>
                </c:pt>
                <c:pt idx="2">
                  <c:v>1801.0</c:v>
                </c:pt>
                <c:pt idx="3">
                  <c:v>1825.0</c:v>
                </c:pt>
                <c:pt idx="4">
                  <c:v>1861.0</c:v>
                </c:pt>
              </c:numCache>
            </c:numRef>
          </c:val>
        </c:ser>
        <c:marker val="1"/>
        <c:axId val="601638600"/>
        <c:axId val="601687064"/>
      </c:lineChart>
      <c:catAx>
        <c:axId val="601638600"/>
        <c:scaling>
          <c:orientation val="minMax"/>
        </c:scaling>
        <c:axPos val="b"/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01687064"/>
        <c:crosses val="autoZero"/>
        <c:auto val="1"/>
        <c:lblAlgn val="ctr"/>
        <c:lblOffset val="100"/>
        <c:tickLblSkip val="1"/>
        <c:tickMarkSkip val="1"/>
      </c:catAx>
      <c:valAx>
        <c:axId val="601687064"/>
        <c:scaling>
          <c:orientation val="minMax"/>
          <c:max val="2150.0"/>
          <c:min val="17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01638600"/>
        <c:crosses val="autoZero"/>
        <c:crossBetween val="between"/>
        <c:majorUnit val="50.0"/>
        <c:minorUnit val="10.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>
        <c:manualLayout>
          <c:layoutTarget val="inner"/>
          <c:xMode val="edge"/>
          <c:yMode val="edge"/>
          <c:x val="0.0920314505820604"/>
          <c:y val="0.0570265191114766"/>
          <c:w val="0.885522128161533"/>
          <c:h val="0.782077976385965"/>
        </c:manualLayout>
      </c:layout>
      <c:lineChart>
        <c:grouping val="standard"/>
        <c:ser>
          <c:idx val="0"/>
          <c:order val="0"/>
          <c:tx>
            <c:v>Sup Aéo</c:v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'par promo recalé'!$C$91:$U$91</c:f>
              <c:numCache>
                <c:formatCode>General</c:formatCode>
                <c:ptCount val="19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  <c:pt idx="11">
                  <c:v>2015.0</c:v>
                </c:pt>
                <c:pt idx="12">
                  <c:v>2016.0</c:v>
                </c:pt>
                <c:pt idx="13">
                  <c:v>2017.0</c:v>
                </c:pt>
                <c:pt idx="14">
                  <c:v>2018.0</c:v>
                </c:pt>
                <c:pt idx="15">
                  <c:v>2019.0</c:v>
                </c:pt>
                <c:pt idx="16">
                  <c:v>2020.0</c:v>
                </c:pt>
                <c:pt idx="17">
                  <c:v>2021.0</c:v>
                </c:pt>
                <c:pt idx="18">
                  <c:v>2022.0</c:v>
                </c:pt>
              </c:numCache>
            </c:numRef>
          </c:cat>
          <c:val>
            <c:numRef>
              <c:f>'par promo recalé'!$C$93:$U$93</c:f>
              <c:numCache>
                <c:formatCode>General</c:formatCode>
                <c:ptCount val="19"/>
                <c:pt idx="0">
                  <c:v>2359.0</c:v>
                </c:pt>
                <c:pt idx="1">
                  <c:v>2259.0</c:v>
                </c:pt>
                <c:pt idx="2">
                  <c:v>2328.0</c:v>
                </c:pt>
                <c:pt idx="3">
                  <c:v>2316.0</c:v>
                </c:pt>
                <c:pt idx="4">
                  <c:v>2356.0</c:v>
                </c:pt>
                <c:pt idx="5">
                  <c:v>1986.0</c:v>
                </c:pt>
                <c:pt idx="6">
                  <c:v>2102.0</c:v>
                </c:pt>
                <c:pt idx="7">
                  <c:v>1954.0</c:v>
                </c:pt>
                <c:pt idx="8">
                  <c:v>1967.0</c:v>
                </c:pt>
                <c:pt idx="9">
                  <c:v>1967.0</c:v>
                </c:pt>
                <c:pt idx="10">
                  <c:v>1905.0</c:v>
                </c:pt>
                <c:pt idx="11">
                  <c:v>1870.0</c:v>
                </c:pt>
                <c:pt idx="12">
                  <c:v>1920.0</c:v>
                </c:pt>
                <c:pt idx="13">
                  <c:v>1822.0</c:v>
                </c:pt>
                <c:pt idx="14">
                  <c:v>1617.0</c:v>
                </c:pt>
                <c:pt idx="15">
                  <c:v>1585.0</c:v>
                </c:pt>
                <c:pt idx="16">
                  <c:v>1622.0</c:v>
                </c:pt>
                <c:pt idx="17">
                  <c:v>1641.0</c:v>
                </c:pt>
                <c:pt idx="18">
                  <c:v>1524.0</c:v>
                </c:pt>
              </c:numCache>
            </c:numRef>
          </c:val>
        </c:ser>
        <c:ser>
          <c:idx val="1"/>
          <c:order val="1"/>
          <c:tx>
            <c:v>ENSICA</c:v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'par promo recalé'!$C$91:$U$91</c:f>
              <c:numCache>
                <c:formatCode>General</c:formatCode>
                <c:ptCount val="19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  <c:pt idx="11">
                  <c:v>2015.0</c:v>
                </c:pt>
                <c:pt idx="12">
                  <c:v>2016.0</c:v>
                </c:pt>
                <c:pt idx="13">
                  <c:v>2017.0</c:v>
                </c:pt>
                <c:pt idx="14">
                  <c:v>2018.0</c:v>
                </c:pt>
                <c:pt idx="15">
                  <c:v>2019.0</c:v>
                </c:pt>
                <c:pt idx="16">
                  <c:v>2020.0</c:v>
                </c:pt>
                <c:pt idx="17">
                  <c:v>2021.0</c:v>
                </c:pt>
                <c:pt idx="18">
                  <c:v>2022.0</c:v>
                </c:pt>
              </c:numCache>
            </c:numRef>
          </c:cat>
          <c:val>
            <c:numRef>
              <c:f>'par promo recalé'!$C$92:$U$92</c:f>
              <c:numCache>
                <c:formatCode>General</c:formatCode>
                <c:ptCount val="19"/>
                <c:pt idx="0">
                  <c:v>404.0</c:v>
                </c:pt>
                <c:pt idx="1">
                  <c:v>345.0</c:v>
                </c:pt>
                <c:pt idx="2">
                  <c:v>394.0</c:v>
                </c:pt>
                <c:pt idx="3">
                  <c:v>400.0</c:v>
                </c:pt>
                <c:pt idx="4">
                  <c:v>238.0</c:v>
                </c:pt>
                <c:pt idx="5">
                  <c:v>284.0</c:v>
                </c:pt>
                <c:pt idx="6">
                  <c:v>436.0</c:v>
                </c:pt>
                <c:pt idx="7">
                  <c:v>462.0</c:v>
                </c:pt>
                <c:pt idx="8">
                  <c:v>550.0</c:v>
                </c:pt>
                <c:pt idx="9">
                  <c:v>560.0</c:v>
                </c:pt>
                <c:pt idx="10">
                  <c:v>519.0</c:v>
                </c:pt>
                <c:pt idx="11">
                  <c:v>490.0</c:v>
                </c:pt>
                <c:pt idx="12">
                  <c:v>413.0</c:v>
                </c:pt>
                <c:pt idx="13">
                  <c:v>317.0</c:v>
                </c:pt>
                <c:pt idx="14">
                  <c:v>232.0</c:v>
                </c:pt>
                <c:pt idx="15">
                  <c:v>202.0</c:v>
                </c:pt>
                <c:pt idx="16">
                  <c:v>186.0</c:v>
                </c:pt>
                <c:pt idx="17">
                  <c:v>200.0</c:v>
                </c:pt>
                <c:pt idx="18">
                  <c:v>154.0</c:v>
                </c:pt>
              </c:numCache>
            </c:numRef>
          </c:val>
        </c:ser>
        <c:marker val="1"/>
        <c:axId val="600907000"/>
        <c:axId val="600898776"/>
      </c:lineChart>
      <c:catAx>
        <c:axId val="6009070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00898776"/>
        <c:crosses val="autoZero"/>
        <c:auto val="1"/>
        <c:lblAlgn val="ctr"/>
        <c:lblOffset val="100"/>
        <c:tickLblSkip val="1"/>
        <c:tickMarkSkip val="1"/>
      </c:catAx>
      <c:valAx>
        <c:axId val="600898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00907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783587498133"/>
          <c:y val="0.109979715429276"/>
          <c:w val="0.125701493477936"/>
          <c:h val="0.099796408445084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8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19</xdr:col>
      <xdr:colOff>444500</xdr:colOff>
      <xdr:row>50</xdr:row>
      <xdr:rowOff>165100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28</xdr:row>
      <xdr:rowOff>0</xdr:rowOff>
    </xdr:from>
    <xdr:to>
      <xdr:col>8</xdr:col>
      <xdr:colOff>12700</xdr:colOff>
      <xdr:row>53</xdr:row>
      <xdr:rowOff>25400</xdr:rowOff>
    </xdr:to>
    <xdr:graphicFrame macro="">
      <xdr:nvGraphicFramePr>
        <xdr:cNvPr id="1228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</xdr:colOff>
      <xdr:row>28</xdr:row>
      <xdr:rowOff>0</xdr:rowOff>
    </xdr:from>
    <xdr:to>
      <xdr:col>16</xdr:col>
      <xdr:colOff>0</xdr:colOff>
      <xdr:row>53</xdr:row>
      <xdr:rowOff>12700</xdr:rowOff>
    </xdr:to>
    <xdr:graphicFrame macro="">
      <xdr:nvGraphicFramePr>
        <xdr:cNvPr id="12290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28</xdr:row>
      <xdr:rowOff>0</xdr:rowOff>
    </xdr:from>
    <xdr:to>
      <xdr:col>7</xdr:col>
      <xdr:colOff>711200</xdr:colOff>
      <xdr:row>53</xdr:row>
      <xdr:rowOff>0</xdr:rowOff>
    </xdr:to>
    <xdr:graphicFrame macro="">
      <xdr:nvGraphicFramePr>
        <xdr:cNvPr id="12291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698500</xdr:colOff>
      <xdr:row>28</xdr:row>
      <xdr:rowOff>0</xdr:rowOff>
    </xdr:from>
    <xdr:to>
      <xdr:col>16</xdr:col>
      <xdr:colOff>25400</xdr:colOff>
      <xdr:row>53</xdr:row>
      <xdr:rowOff>25400</xdr:rowOff>
    </xdr:to>
    <xdr:graphicFrame macro="">
      <xdr:nvGraphicFramePr>
        <xdr:cNvPr id="1229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419100</xdr:colOff>
      <xdr:row>11</xdr:row>
      <xdr:rowOff>190500</xdr:rowOff>
    </xdr:from>
    <xdr:to>
      <xdr:col>31</xdr:col>
      <xdr:colOff>304800</xdr:colOff>
      <xdr:row>22</xdr:row>
      <xdr:rowOff>38100</xdr:rowOff>
    </xdr:to>
    <xdr:graphicFrame macro="">
      <xdr:nvGraphicFramePr>
        <xdr:cNvPr id="1229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0.31254</cdr:x>
      <cdr:y>0.02951</cdr:y>
    </cdr:from>
    <cdr:to>
      <cdr:x>0.72918</cdr:x>
      <cdr:y>0.11395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703" y="101930"/>
          <a:ext cx="2285848" cy="2916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75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Nombre de cotisants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0</xdr:row>
      <xdr:rowOff>76200</xdr:rowOff>
    </xdr:from>
    <xdr:to>
      <xdr:col>12</xdr:col>
      <xdr:colOff>88900</xdr:colOff>
      <xdr:row>38</xdr:row>
      <xdr:rowOff>38100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1"/>
  <sheetViews>
    <sheetView topLeftCell="A3" zoomScale="75" workbookViewId="0">
      <selection activeCell="N3" sqref="N3:Q21"/>
    </sheetView>
  </sheetViews>
  <sheetFormatPr baseColWidth="10" defaultColWidth="9.28515625" defaultRowHeight="14"/>
  <cols>
    <col min="1" max="16384" width="9.28515625" style="4"/>
  </cols>
  <sheetData>
    <row r="1" spans="1:17">
      <c r="B1" s="5" t="s">
        <v>4</v>
      </c>
    </row>
    <row r="2" spans="1:17">
      <c r="A2" s="4" t="s">
        <v>5</v>
      </c>
      <c r="C2" s="4">
        <v>556</v>
      </c>
      <c r="D2" s="4">
        <v>84</v>
      </c>
      <c r="E2" s="4">
        <v>215</v>
      </c>
      <c r="F2" s="4">
        <v>52</v>
      </c>
      <c r="G2" s="4">
        <v>232</v>
      </c>
    </row>
    <row r="3" spans="1:17">
      <c r="A3" s="4" t="s">
        <v>6</v>
      </c>
      <c r="C3" s="4">
        <f>C2</f>
        <v>556</v>
      </c>
      <c r="D3" s="4">
        <f>C3+D2</f>
        <v>640</v>
      </c>
      <c r="E3" s="4">
        <f>D3+E2</f>
        <v>855</v>
      </c>
      <c r="F3" s="4">
        <f>E3+F2</f>
        <v>907</v>
      </c>
      <c r="G3" s="4">
        <f>F3+G2</f>
        <v>1139</v>
      </c>
      <c r="N3"/>
      <c r="O3"/>
      <c r="P3"/>
      <c r="Q3"/>
    </row>
    <row r="4" spans="1:17">
      <c r="N4"/>
      <c r="O4"/>
      <c r="P4"/>
      <c r="Q4"/>
    </row>
    <row r="5" spans="1:17">
      <c r="N5"/>
      <c r="O5"/>
      <c r="P5"/>
      <c r="Q5"/>
    </row>
    <row r="6" spans="1:17">
      <c r="N6"/>
      <c r="O6"/>
      <c r="P6"/>
      <c r="Q6"/>
    </row>
    <row r="7" spans="1:17">
      <c r="N7"/>
      <c r="O7"/>
      <c r="P7"/>
      <c r="Q7"/>
    </row>
    <row r="8" spans="1:17">
      <c r="N8"/>
      <c r="O8"/>
      <c r="P8"/>
      <c r="Q8"/>
    </row>
    <row r="9" spans="1:17">
      <c r="N9"/>
      <c r="O9"/>
      <c r="P9"/>
      <c r="Q9"/>
    </row>
    <row r="10" spans="1:17">
      <c r="N10"/>
      <c r="O10"/>
      <c r="P10"/>
      <c r="Q10"/>
    </row>
    <row r="11" spans="1:17">
      <c r="N11"/>
      <c r="O11"/>
      <c r="P11"/>
      <c r="Q11"/>
    </row>
    <row r="12" spans="1:17">
      <c r="N12"/>
      <c r="O12"/>
      <c r="P12"/>
      <c r="Q12"/>
    </row>
    <row r="13" spans="1:17">
      <c r="N13"/>
      <c r="O13"/>
      <c r="P13"/>
      <c r="Q13"/>
    </row>
    <row r="14" spans="1:17">
      <c r="N14"/>
      <c r="O14"/>
      <c r="P14"/>
      <c r="Q14"/>
    </row>
    <row r="15" spans="1:17">
      <c r="N15"/>
      <c r="O15"/>
      <c r="P15"/>
      <c r="Q15"/>
    </row>
    <row r="16" spans="1:17">
      <c r="N16"/>
      <c r="O16"/>
      <c r="P16"/>
      <c r="Q16"/>
    </row>
    <row r="17" spans="14:17">
      <c r="N17"/>
      <c r="O17"/>
      <c r="P17"/>
      <c r="Q17"/>
    </row>
    <row r="18" spans="14:17">
      <c r="N18"/>
      <c r="O18"/>
      <c r="P18"/>
      <c r="Q18"/>
    </row>
    <row r="19" spans="14:17">
      <c r="N19"/>
      <c r="O19"/>
      <c r="P19"/>
      <c r="Q19"/>
    </row>
    <row r="20" spans="14:17">
      <c r="N20"/>
      <c r="O20"/>
      <c r="P20"/>
      <c r="Q20"/>
    </row>
    <row r="21" spans="14:17">
      <c r="N21"/>
      <c r="O21"/>
      <c r="P21"/>
      <c r="Q21"/>
    </row>
  </sheetData>
  <sheetCalcPr fullCalcOnLoad="1"/>
  <phoneticPr fontId="2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X28"/>
  <sheetViews>
    <sheetView workbookViewId="0">
      <pane xSplit="1" ySplit="1" topLeftCell="F2" activePane="bottomRight" state="frozen"/>
      <selection activeCell="G22" sqref="G22"/>
      <selection pane="topRight" activeCell="G22" sqref="G22"/>
      <selection pane="bottomLeft" activeCell="G22" sqref="G22"/>
      <selection pane="bottomRight" activeCell="M3" sqref="M3:N3"/>
    </sheetView>
  </sheetViews>
  <sheetFormatPr baseColWidth="10" defaultColWidth="7.85546875" defaultRowHeight="14"/>
  <cols>
    <col min="1" max="1" width="11.85546875" style="4" customWidth="1"/>
    <col min="2" max="2" width="7.85546875" style="4" customWidth="1"/>
    <col min="3" max="16" width="9.140625" style="4" customWidth="1"/>
    <col min="17" max="17" width="7.85546875" style="4"/>
    <col min="18" max="18" width="9.140625" style="4" customWidth="1"/>
    <col min="19" max="16384" width="7.85546875" style="4"/>
  </cols>
  <sheetData>
    <row r="1" spans="1:24" s="13" customFormat="1" ht="43" thickBot="1">
      <c r="A1" s="6"/>
      <c r="B1" s="7" t="s">
        <v>4</v>
      </c>
      <c r="C1" s="8" t="s">
        <v>99</v>
      </c>
      <c r="D1" s="9" t="s">
        <v>13</v>
      </c>
      <c r="E1" s="10" t="s">
        <v>100</v>
      </c>
      <c r="F1" s="10" t="s">
        <v>101</v>
      </c>
      <c r="G1" s="10" t="s">
        <v>102</v>
      </c>
      <c r="H1" s="10" t="s">
        <v>103</v>
      </c>
      <c r="I1" s="10" t="s">
        <v>104</v>
      </c>
      <c r="J1" s="10" t="s">
        <v>105</v>
      </c>
      <c r="K1" s="10" t="s">
        <v>106</v>
      </c>
      <c r="L1" s="10" t="s">
        <v>107</v>
      </c>
      <c r="M1" s="10" t="s">
        <v>108</v>
      </c>
      <c r="N1" s="10" t="s">
        <v>109</v>
      </c>
      <c r="O1" s="10" t="s">
        <v>110</v>
      </c>
      <c r="P1" s="11" t="s">
        <v>111</v>
      </c>
      <c r="Q1" s="12"/>
      <c r="R1" s="6" t="s">
        <v>112</v>
      </c>
      <c r="T1" s="14" t="s">
        <v>96</v>
      </c>
      <c r="U1" s="14" t="s">
        <v>95</v>
      </c>
    </row>
    <row r="2" spans="1:24" s="14" customFormat="1" ht="24" customHeight="1">
      <c r="A2" s="15" t="s">
        <v>5</v>
      </c>
      <c r="B2" s="16">
        <f>SUM(C2:P2)</f>
        <v>1688</v>
      </c>
      <c r="C2" s="17">
        <f>566+93</f>
        <v>659</v>
      </c>
      <c r="D2" s="18">
        <v>82</v>
      </c>
      <c r="E2" s="18">
        <v>215</v>
      </c>
      <c r="F2" s="18">
        <v>53</v>
      </c>
      <c r="G2" s="18">
        <v>366</v>
      </c>
      <c r="H2" s="19">
        <v>62</v>
      </c>
      <c r="I2" s="19">
        <v>37</v>
      </c>
      <c r="J2" s="19">
        <v>50</v>
      </c>
      <c r="K2" s="19">
        <v>16</v>
      </c>
      <c r="L2" s="19">
        <v>14</v>
      </c>
      <c r="M2" s="44">
        <v>78</v>
      </c>
      <c r="N2" s="44">
        <v>56</v>
      </c>
      <c r="O2" s="19"/>
      <c r="P2" s="20"/>
      <c r="W2" s="14">
        <v>2017</v>
      </c>
      <c r="X2" s="21">
        <f>P15</f>
        <v>2138</v>
      </c>
    </row>
    <row r="3" spans="1:24" s="14" customFormat="1" ht="24" customHeight="1" thickBot="1">
      <c r="A3" s="22" t="s">
        <v>7</v>
      </c>
      <c r="B3" s="23"/>
      <c r="C3" s="24">
        <f>C2</f>
        <v>659</v>
      </c>
      <c r="D3" s="24">
        <f t="shared" ref="D3:I3" si="0">C3+D2</f>
        <v>741</v>
      </c>
      <c r="E3" s="24">
        <f t="shared" si="0"/>
        <v>956</v>
      </c>
      <c r="F3" s="24">
        <f t="shared" si="0"/>
        <v>1009</v>
      </c>
      <c r="G3" s="24">
        <f t="shared" si="0"/>
        <v>1375</v>
      </c>
      <c r="H3" s="25">
        <f t="shared" si="0"/>
        <v>1437</v>
      </c>
      <c r="I3" s="25">
        <f t="shared" si="0"/>
        <v>1474</v>
      </c>
      <c r="J3" s="25">
        <f>+I3+J2</f>
        <v>1524</v>
      </c>
      <c r="K3" s="25">
        <f>+J3+K2</f>
        <v>1540</v>
      </c>
      <c r="L3" s="25">
        <f>+K3+L2</f>
        <v>1554</v>
      </c>
      <c r="M3" s="25">
        <f>+L3+M2</f>
        <v>1632</v>
      </c>
      <c r="N3" s="25">
        <f>+M3+N2</f>
        <v>1688</v>
      </c>
      <c r="O3" s="25"/>
      <c r="P3" s="26"/>
      <c r="W3" s="14">
        <v>2018</v>
      </c>
      <c r="X3" s="21">
        <f>P13</f>
        <v>1882</v>
      </c>
    </row>
    <row r="4" spans="1:24" s="14" customFormat="1" ht="24" customHeight="1" thickBot="1">
      <c r="A4" s="15" t="s">
        <v>113</v>
      </c>
      <c r="B4" s="16">
        <f>SUM(C4:P4)</f>
        <v>1861</v>
      </c>
      <c r="C4" s="27">
        <v>731</v>
      </c>
      <c r="D4" s="19">
        <v>89</v>
      </c>
      <c r="E4" s="19">
        <v>130</v>
      </c>
      <c r="F4" s="19">
        <v>385</v>
      </c>
      <c r="G4" s="19">
        <v>195</v>
      </c>
      <c r="H4" s="28">
        <v>82</v>
      </c>
      <c r="I4" s="28">
        <v>48</v>
      </c>
      <c r="J4" s="28">
        <v>35</v>
      </c>
      <c r="K4" s="28">
        <v>49</v>
      </c>
      <c r="L4" s="28">
        <v>16</v>
      </c>
      <c r="M4" s="28">
        <v>25</v>
      </c>
      <c r="N4" s="28">
        <v>24</v>
      </c>
      <c r="O4" s="28">
        <v>48</v>
      </c>
      <c r="P4" s="29">
        <v>4</v>
      </c>
      <c r="W4" s="14">
        <v>2019</v>
      </c>
      <c r="X4" s="21">
        <f>P11</f>
        <v>1801</v>
      </c>
    </row>
    <row r="5" spans="1:24" s="14" customFormat="1" ht="24" customHeight="1" thickBot="1">
      <c r="A5" s="22" t="s">
        <v>114</v>
      </c>
      <c r="B5" s="23"/>
      <c r="C5" s="24">
        <f>C4</f>
        <v>731</v>
      </c>
      <c r="D5" s="24">
        <f>C5+D4</f>
        <v>820</v>
      </c>
      <c r="E5" s="24">
        <f>D5+E4</f>
        <v>950</v>
      </c>
      <c r="F5" s="24">
        <f t="shared" ref="F5:P5" si="1">F4+E5</f>
        <v>1335</v>
      </c>
      <c r="G5" s="24">
        <f t="shared" si="1"/>
        <v>1530</v>
      </c>
      <c r="H5" s="24">
        <f t="shared" si="1"/>
        <v>1612</v>
      </c>
      <c r="I5" s="24">
        <f t="shared" si="1"/>
        <v>1660</v>
      </c>
      <c r="J5" s="24">
        <f t="shared" si="1"/>
        <v>1695</v>
      </c>
      <c r="K5" s="24">
        <f t="shared" si="1"/>
        <v>1744</v>
      </c>
      <c r="L5" s="24">
        <f t="shared" si="1"/>
        <v>1760</v>
      </c>
      <c r="M5" s="24">
        <f t="shared" si="1"/>
        <v>1785</v>
      </c>
      <c r="N5" s="24">
        <f t="shared" si="1"/>
        <v>1809</v>
      </c>
      <c r="O5" s="24">
        <f t="shared" si="1"/>
        <v>1857</v>
      </c>
      <c r="P5" s="30">
        <f t="shared" si="1"/>
        <v>1861</v>
      </c>
      <c r="R5" s="31">
        <f>P19/P5</f>
        <v>70.010806018269747</v>
      </c>
      <c r="T5" s="14">
        <v>223</v>
      </c>
      <c r="U5" s="14">
        <v>193</v>
      </c>
      <c r="W5" s="14">
        <v>2020</v>
      </c>
      <c r="X5" s="21">
        <f>P9</f>
        <v>1825</v>
      </c>
    </row>
    <row r="6" spans="1:24" s="14" customFormat="1" ht="24" customHeight="1">
      <c r="A6" s="32" t="s">
        <v>115</v>
      </c>
      <c r="B6" s="33">
        <f>B4+M6</f>
        <v>2123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9">
        <v>262</v>
      </c>
      <c r="N6" s="19">
        <v>295</v>
      </c>
      <c r="O6" s="19">
        <v>295</v>
      </c>
      <c r="P6" s="20">
        <f>O6</f>
        <v>295</v>
      </c>
      <c r="Q6" s="21">
        <f>M6+M5</f>
        <v>2047</v>
      </c>
      <c r="R6" s="34"/>
      <c r="W6" s="14">
        <v>2021</v>
      </c>
      <c r="X6" s="21">
        <f>P5</f>
        <v>1861</v>
      </c>
    </row>
    <row r="7" spans="1:24" s="14" customFormat="1" ht="24" customHeight="1" thickBot="1">
      <c r="A7" s="22" t="s">
        <v>116</v>
      </c>
      <c r="B7" s="23"/>
      <c r="C7" s="24">
        <f>C5+C6</f>
        <v>731</v>
      </c>
      <c r="D7" s="24">
        <f>D5+D6</f>
        <v>820</v>
      </c>
      <c r="E7" s="24">
        <f t="shared" ref="E7:M7" si="2">E5+E6</f>
        <v>950</v>
      </c>
      <c r="F7" s="24">
        <f t="shared" si="2"/>
        <v>1335</v>
      </c>
      <c r="G7" s="24">
        <f t="shared" si="2"/>
        <v>1530</v>
      </c>
      <c r="H7" s="24">
        <f t="shared" si="2"/>
        <v>1612</v>
      </c>
      <c r="I7" s="24">
        <f t="shared" si="2"/>
        <v>1660</v>
      </c>
      <c r="J7" s="24">
        <f t="shared" si="2"/>
        <v>1695</v>
      </c>
      <c r="K7" s="24">
        <f t="shared" si="2"/>
        <v>1744</v>
      </c>
      <c r="L7" s="24">
        <f t="shared" si="2"/>
        <v>1760</v>
      </c>
      <c r="M7" s="24">
        <f t="shared" si="2"/>
        <v>2047</v>
      </c>
      <c r="N7" s="24">
        <f>N5+N6</f>
        <v>2104</v>
      </c>
      <c r="O7" s="24">
        <f>O5+O6</f>
        <v>2152</v>
      </c>
      <c r="P7" s="30">
        <f>P5+P6</f>
        <v>2156</v>
      </c>
      <c r="R7" s="34"/>
    </row>
    <row r="8" spans="1:24" s="14" customFormat="1" ht="24" customHeight="1" thickBot="1">
      <c r="A8" s="15" t="s">
        <v>117</v>
      </c>
      <c r="B8" s="35"/>
      <c r="C8" s="36">
        <v>622</v>
      </c>
      <c r="D8" s="28">
        <v>73</v>
      </c>
      <c r="E8" s="28">
        <v>566</v>
      </c>
      <c r="F8" s="28">
        <v>161</v>
      </c>
      <c r="G8" s="28">
        <v>85</v>
      </c>
      <c r="H8" s="28">
        <v>73</v>
      </c>
      <c r="I8" s="28">
        <v>22</v>
      </c>
      <c r="J8" s="28">
        <v>13</v>
      </c>
      <c r="K8" s="28">
        <v>27</v>
      </c>
      <c r="L8" s="28">
        <v>5</v>
      </c>
      <c r="M8" s="28">
        <v>44</v>
      </c>
      <c r="N8" s="28">
        <v>94</v>
      </c>
      <c r="O8" s="28">
        <v>37</v>
      </c>
      <c r="P8" s="29">
        <v>3</v>
      </c>
    </row>
    <row r="9" spans="1:24" s="14" customFormat="1" ht="24" customHeight="1" thickBot="1">
      <c r="A9" s="22" t="s">
        <v>118</v>
      </c>
      <c r="B9" s="23"/>
      <c r="C9" s="24">
        <f>C8</f>
        <v>622</v>
      </c>
      <c r="D9" s="24">
        <f>C9+D8</f>
        <v>695</v>
      </c>
      <c r="E9" s="24">
        <f>D9+E8</f>
        <v>1261</v>
      </c>
      <c r="F9" s="24">
        <f t="shared" ref="F9:P9" si="3">F8+E9</f>
        <v>1422</v>
      </c>
      <c r="G9" s="24">
        <f t="shared" si="3"/>
        <v>1507</v>
      </c>
      <c r="H9" s="24">
        <f t="shared" si="3"/>
        <v>1580</v>
      </c>
      <c r="I9" s="24">
        <f t="shared" si="3"/>
        <v>1602</v>
      </c>
      <c r="J9" s="24">
        <f t="shared" si="3"/>
        <v>1615</v>
      </c>
      <c r="K9" s="24">
        <f t="shared" si="3"/>
        <v>1642</v>
      </c>
      <c r="L9" s="24">
        <f t="shared" si="3"/>
        <v>1647</v>
      </c>
      <c r="M9" s="24">
        <f t="shared" si="3"/>
        <v>1691</v>
      </c>
      <c r="N9" s="24">
        <f t="shared" si="3"/>
        <v>1785</v>
      </c>
      <c r="O9" s="24">
        <f t="shared" si="3"/>
        <v>1822</v>
      </c>
      <c r="P9" s="30">
        <f t="shared" si="3"/>
        <v>1825</v>
      </c>
      <c r="Q9" s="21">
        <f>P5-P9</f>
        <v>36</v>
      </c>
      <c r="R9" s="31">
        <f>P21/P9</f>
        <v>70.086087671232875</v>
      </c>
      <c r="T9" s="14">
        <v>202</v>
      </c>
      <c r="U9" s="14">
        <v>160</v>
      </c>
    </row>
    <row r="10" spans="1:24" s="14" customFormat="1" ht="24" customHeight="1" thickBot="1">
      <c r="A10" s="15" t="s">
        <v>119</v>
      </c>
      <c r="B10" s="35"/>
      <c r="C10" s="36">
        <v>484</v>
      </c>
      <c r="D10" s="28">
        <v>26</v>
      </c>
      <c r="E10" s="28">
        <v>518</v>
      </c>
      <c r="F10" s="28">
        <v>168</v>
      </c>
      <c r="G10" s="28">
        <v>158</v>
      </c>
      <c r="H10" s="28">
        <v>94</v>
      </c>
      <c r="I10" s="28">
        <v>56</v>
      </c>
      <c r="J10" s="28">
        <v>42</v>
      </c>
      <c r="K10" s="28">
        <v>29</v>
      </c>
      <c r="L10" s="28">
        <v>60</v>
      </c>
      <c r="M10" s="28">
        <v>61</v>
      </c>
      <c r="N10" s="28">
        <v>67</v>
      </c>
      <c r="O10" s="28">
        <v>31</v>
      </c>
      <c r="P10" s="29">
        <v>7</v>
      </c>
    </row>
    <row r="11" spans="1:24" s="14" customFormat="1" ht="24" customHeight="1" thickBot="1">
      <c r="A11" s="22" t="s">
        <v>120</v>
      </c>
      <c r="B11" s="23"/>
      <c r="C11" s="24">
        <f>C10</f>
        <v>484</v>
      </c>
      <c r="D11" s="24">
        <f>C11+D10</f>
        <v>510</v>
      </c>
      <c r="E11" s="24">
        <f>D11+E10</f>
        <v>1028</v>
      </c>
      <c r="F11" s="24">
        <f t="shared" ref="F11:P11" si="4">F10+E11</f>
        <v>1196</v>
      </c>
      <c r="G11" s="24">
        <f t="shared" si="4"/>
        <v>1354</v>
      </c>
      <c r="H11" s="24">
        <f t="shared" si="4"/>
        <v>1448</v>
      </c>
      <c r="I11" s="24">
        <f t="shared" si="4"/>
        <v>1504</v>
      </c>
      <c r="J11" s="24">
        <f t="shared" si="4"/>
        <v>1546</v>
      </c>
      <c r="K11" s="24">
        <f t="shared" si="4"/>
        <v>1575</v>
      </c>
      <c r="L11" s="24">
        <f t="shared" si="4"/>
        <v>1635</v>
      </c>
      <c r="M11" s="24">
        <f t="shared" si="4"/>
        <v>1696</v>
      </c>
      <c r="N11" s="24">
        <f t="shared" si="4"/>
        <v>1763</v>
      </c>
      <c r="O11" s="24">
        <f t="shared" si="4"/>
        <v>1794</v>
      </c>
      <c r="P11" s="30">
        <f t="shared" si="4"/>
        <v>1801</v>
      </c>
      <c r="R11" s="31">
        <f>P23/P11</f>
        <v>69.942698500832876</v>
      </c>
    </row>
    <row r="12" spans="1:24" s="14" customFormat="1" ht="24" customHeight="1" thickBot="1">
      <c r="A12" s="15" t="s">
        <v>121</v>
      </c>
      <c r="B12" s="35"/>
      <c r="C12" s="36">
        <v>0</v>
      </c>
      <c r="D12" s="28">
        <v>12</v>
      </c>
      <c r="E12" s="28">
        <v>558</v>
      </c>
      <c r="F12" s="28">
        <v>176</v>
      </c>
      <c r="G12" s="28">
        <v>691</v>
      </c>
      <c r="H12" s="28">
        <v>60</v>
      </c>
      <c r="I12" s="28">
        <v>58</v>
      </c>
      <c r="J12" s="28">
        <v>41</v>
      </c>
      <c r="K12" s="28">
        <v>51</v>
      </c>
      <c r="L12" s="28">
        <v>66</v>
      </c>
      <c r="M12" s="28">
        <v>67</v>
      </c>
      <c r="N12" s="28">
        <v>50</v>
      </c>
      <c r="O12" s="28">
        <v>46</v>
      </c>
      <c r="P12" s="29">
        <v>6</v>
      </c>
    </row>
    <row r="13" spans="1:24" s="14" customFormat="1" ht="24" customHeight="1" thickBot="1">
      <c r="A13" s="22" t="s">
        <v>122</v>
      </c>
      <c r="B13" s="23"/>
      <c r="C13" s="24">
        <f>C12</f>
        <v>0</v>
      </c>
      <c r="D13" s="24">
        <f>C13+D12</f>
        <v>12</v>
      </c>
      <c r="E13" s="24">
        <f>D13+E12</f>
        <v>570</v>
      </c>
      <c r="F13" s="25">
        <f t="shared" ref="F13:P13" si="5">E13+F12</f>
        <v>746</v>
      </c>
      <c r="G13" s="25">
        <f t="shared" si="5"/>
        <v>1437</v>
      </c>
      <c r="H13" s="25">
        <f t="shared" si="5"/>
        <v>1497</v>
      </c>
      <c r="I13" s="25">
        <f t="shared" si="5"/>
        <v>1555</v>
      </c>
      <c r="J13" s="25">
        <f t="shared" si="5"/>
        <v>1596</v>
      </c>
      <c r="K13" s="25">
        <f t="shared" si="5"/>
        <v>1647</v>
      </c>
      <c r="L13" s="25">
        <f t="shared" si="5"/>
        <v>1713</v>
      </c>
      <c r="M13" s="25">
        <f t="shared" si="5"/>
        <v>1780</v>
      </c>
      <c r="N13" s="25">
        <f t="shared" si="5"/>
        <v>1830</v>
      </c>
      <c r="O13" s="25">
        <f t="shared" si="5"/>
        <v>1876</v>
      </c>
      <c r="P13" s="26">
        <f t="shared" si="5"/>
        <v>1882</v>
      </c>
      <c r="R13" s="31">
        <f>P25/P13</f>
        <v>67.292242295430398</v>
      </c>
      <c r="T13" s="14">
        <v>85</v>
      </c>
      <c r="U13" s="14">
        <v>438</v>
      </c>
    </row>
    <row r="14" spans="1:24" s="14" customFormat="1" ht="24" customHeight="1" thickBot="1">
      <c r="A14" s="15" t="s">
        <v>123</v>
      </c>
      <c r="B14" s="35"/>
      <c r="C14" s="36">
        <v>0</v>
      </c>
      <c r="D14" s="28">
        <v>19</v>
      </c>
      <c r="E14" s="28">
        <v>730</v>
      </c>
      <c r="F14" s="28">
        <v>290</v>
      </c>
      <c r="G14" s="28">
        <v>545</v>
      </c>
      <c r="H14" s="28">
        <v>104</v>
      </c>
      <c r="I14" s="28">
        <v>89</v>
      </c>
      <c r="J14" s="28">
        <v>45</v>
      </c>
      <c r="K14" s="28">
        <v>36</v>
      </c>
      <c r="L14" s="28">
        <v>57</v>
      </c>
      <c r="M14" s="28">
        <v>121</v>
      </c>
      <c r="N14" s="28">
        <v>41</v>
      </c>
      <c r="O14" s="28">
        <v>57</v>
      </c>
      <c r="P14" s="29">
        <v>4</v>
      </c>
    </row>
    <row r="15" spans="1:24" s="14" customFormat="1" ht="24" customHeight="1" thickBot="1">
      <c r="A15" s="22" t="s">
        <v>124</v>
      </c>
      <c r="B15" s="23"/>
      <c r="C15" s="24">
        <f>C14</f>
        <v>0</v>
      </c>
      <c r="D15" s="24">
        <f>C15+D14</f>
        <v>19</v>
      </c>
      <c r="E15" s="24">
        <f>D15+E14</f>
        <v>749</v>
      </c>
      <c r="F15" s="25">
        <f t="shared" ref="F15:P15" si="6">E15+F14</f>
        <v>1039</v>
      </c>
      <c r="G15" s="25">
        <f t="shared" si="6"/>
        <v>1584</v>
      </c>
      <c r="H15" s="25">
        <f t="shared" si="6"/>
        <v>1688</v>
      </c>
      <c r="I15" s="25">
        <f t="shared" si="6"/>
        <v>1777</v>
      </c>
      <c r="J15" s="25">
        <f t="shared" si="6"/>
        <v>1822</v>
      </c>
      <c r="K15" s="25">
        <f t="shared" si="6"/>
        <v>1858</v>
      </c>
      <c r="L15" s="25">
        <f t="shared" si="6"/>
        <v>1915</v>
      </c>
      <c r="M15" s="25">
        <f t="shared" si="6"/>
        <v>2036</v>
      </c>
      <c r="N15" s="25">
        <f t="shared" si="6"/>
        <v>2077</v>
      </c>
      <c r="O15" s="25">
        <f t="shared" si="6"/>
        <v>2134</v>
      </c>
      <c r="P15" s="26">
        <f t="shared" si="6"/>
        <v>2138</v>
      </c>
      <c r="R15" s="31">
        <f>P27/P15</f>
        <v>70.411599625818525</v>
      </c>
      <c r="T15" s="14">
        <v>7</v>
      </c>
      <c r="U15" s="14">
        <v>605</v>
      </c>
    </row>
    <row r="16" spans="1:24" s="14" customFormat="1" ht="24" customHeight="1" thickBot="1">
      <c r="A16" s="37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7" s="13" customFormat="1" ht="43.5" customHeight="1" thickBot="1">
      <c r="A17" s="6"/>
      <c r="B17" s="7"/>
      <c r="C17" s="8" t="s">
        <v>125</v>
      </c>
      <c r="D17" s="9" t="s">
        <v>126</v>
      </c>
      <c r="E17" s="10" t="s">
        <v>100</v>
      </c>
      <c r="F17" s="10" t="s">
        <v>101</v>
      </c>
      <c r="G17" s="10" t="s">
        <v>102</v>
      </c>
      <c r="H17" s="10" t="s">
        <v>103</v>
      </c>
      <c r="I17" s="10" t="s">
        <v>104</v>
      </c>
      <c r="J17" s="10" t="s">
        <v>105</v>
      </c>
      <c r="K17" s="10" t="s">
        <v>106</v>
      </c>
      <c r="L17" s="10" t="s">
        <v>107</v>
      </c>
      <c r="M17" s="10" t="s">
        <v>108</v>
      </c>
      <c r="N17" s="10" t="s">
        <v>109</v>
      </c>
      <c r="O17" s="10" t="s">
        <v>110</v>
      </c>
      <c r="P17" s="11" t="s">
        <v>111</v>
      </c>
      <c r="Q17" s="12"/>
    </row>
    <row r="18" spans="1:17" s="14" customFormat="1" ht="24" customHeight="1">
      <c r="A18" s="15" t="s">
        <v>113</v>
      </c>
      <c r="B18" s="35"/>
      <c r="C18" s="36">
        <v>25233.200000000001</v>
      </c>
      <c r="D18" s="28">
        <v>8446</v>
      </c>
      <c r="E18" s="28">
        <v>12396.69</v>
      </c>
      <c r="F18" s="28">
        <f>38740.18-234+46.8</f>
        <v>38552.980000000003</v>
      </c>
      <c r="G18" s="28">
        <v>17442.73</v>
      </c>
      <c r="H18" s="28">
        <v>6955.11</v>
      </c>
      <c r="I18" s="28">
        <v>4782</v>
      </c>
      <c r="J18" s="28">
        <v>3151</v>
      </c>
      <c r="K18" s="28">
        <v>1988.98</v>
      </c>
      <c r="L18" s="28">
        <v>1529</v>
      </c>
      <c r="M18" s="28">
        <v>2064.42</v>
      </c>
      <c r="N18" s="28">
        <v>2246</v>
      </c>
      <c r="O18" s="28">
        <v>4248</v>
      </c>
      <c r="P18" s="39">
        <f>P19-O19</f>
        <v>1254.0000000000146</v>
      </c>
    </row>
    <row r="19" spans="1:17" s="14" customFormat="1" ht="24" customHeight="1" thickBot="1">
      <c r="A19" s="22" t="s">
        <v>114</v>
      </c>
      <c r="B19" s="23"/>
      <c r="C19" s="25">
        <f>C18</f>
        <v>25233.200000000001</v>
      </c>
      <c r="D19" s="24">
        <f>D18+C19</f>
        <v>33679.199999999997</v>
      </c>
      <c r="E19" s="24">
        <f>E18+D19</f>
        <v>46075.89</v>
      </c>
      <c r="F19" s="24">
        <f t="shared" ref="F19:O19" si="7">F18+E19</f>
        <v>84628.87</v>
      </c>
      <c r="G19" s="24">
        <f t="shared" si="7"/>
        <v>102071.59999999999</v>
      </c>
      <c r="H19" s="24">
        <f t="shared" si="7"/>
        <v>109026.70999999999</v>
      </c>
      <c r="I19" s="24">
        <f t="shared" si="7"/>
        <v>113808.70999999999</v>
      </c>
      <c r="J19" s="24">
        <f t="shared" si="7"/>
        <v>116959.70999999999</v>
      </c>
      <c r="K19" s="24">
        <f t="shared" si="7"/>
        <v>118948.68999999999</v>
      </c>
      <c r="L19" s="24">
        <f t="shared" si="7"/>
        <v>120477.68999999999</v>
      </c>
      <c r="M19" s="24">
        <f t="shared" si="7"/>
        <v>122542.10999999999</v>
      </c>
      <c r="N19" s="24">
        <f t="shared" si="7"/>
        <v>124788.10999999999</v>
      </c>
      <c r="O19" s="24">
        <f t="shared" si="7"/>
        <v>129036.10999999999</v>
      </c>
      <c r="P19" s="30">
        <v>130290.11</v>
      </c>
    </row>
    <row r="20" spans="1:17" s="14" customFormat="1" ht="24" customHeight="1">
      <c r="A20" s="15" t="s">
        <v>117</v>
      </c>
      <c r="B20" s="35"/>
      <c r="C20" s="36">
        <v>21379.8</v>
      </c>
      <c r="D20" s="28">
        <v>7718</v>
      </c>
      <c r="E20" s="28">
        <v>25291.89</v>
      </c>
      <c r="F20" s="28">
        <v>37846.78</v>
      </c>
      <c r="G20" s="28">
        <v>8714.5300000000007</v>
      </c>
      <c r="H20" s="28">
        <v>7135.71</v>
      </c>
      <c r="I20" s="28">
        <v>1559</v>
      </c>
      <c r="J20" s="28">
        <v>1811</v>
      </c>
      <c r="K20" s="28">
        <v>2308.98</v>
      </c>
      <c r="L20" s="28">
        <v>715</v>
      </c>
      <c r="M20" s="28">
        <v>2990.42</v>
      </c>
      <c r="N20" s="28">
        <v>7541</v>
      </c>
      <c r="O20" s="28">
        <v>2657</v>
      </c>
      <c r="P20" s="29">
        <v>238</v>
      </c>
    </row>
    <row r="21" spans="1:17" s="14" customFormat="1" ht="24" customHeight="1" thickBot="1">
      <c r="A21" s="22" t="s">
        <v>118</v>
      </c>
      <c r="B21" s="23"/>
      <c r="C21" s="25">
        <f>C20</f>
        <v>21379.8</v>
      </c>
      <c r="D21" s="24">
        <f>D20+C21</f>
        <v>29097.8</v>
      </c>
      <c r="E21" s="24">
        <f>E20+D21</f>
        <v>54389.69</v>
      </c>
      <c r="F21" s="24">
        <f t="shared" ref="F21:P21" si="8">F20+E21</f>
        <v>92236.47</v>
      </c>
      <c r="G21" s="24">
        <f t="shared" si="8"/>
        <v>100951</v>
      </c>
      <c r="H21" s="24">
        <f t="shared" si="8"/>
        <v>108086.71</v>
      </c>
      <c r="I21" s="24">
        <f t="shared" si="8"/>
        <v>109645.71</v>
      </c>
      <c r="J21" s="24">
        <f t="shared" si="8"/>
        <v>111456.71</v>
      </c>
      <c r="K21" s="24">
        <f t="shared" si="8"/>
        <v>113765.69</v>
      </c>
      <c r="L21" s="24">
        <f t="shared" si="8"/>
        <v>114480.69</v>
      </c>
      <c r="M21" s="24">
        <f t="shared" si="8"/>
        <v>117471.11</v>
      </c>
      <c r="N21" s="24">
        <f t="shared" si="8"/>
        <v>125012.11</v>
      </c>
      <c r="O21" s="24">
        <f t="shared" si="8"/>
        <v>127669.11</v>
      </c>
      <c r="P21" s="30">
        <f t="shared" si="8"/>
        <v>127907.11</v>
      </c>
    </row>
    <row r="22" spans="1:17" s="14" customFormat="1" ht="24" customHeight="1">
      <c r="A22" s="15" t="s">
        <v>119</v>
      </c>
      <c r="B22" s="35"/>
      <c r="C22" s="36">
        <v>15280</v>
      </c>
      <c r="D22" s="28">
        <v>1224</v>
      </c>
      <c r="E22" s="28">
        <v>21670</v>
      </c>
      <c r="F22" s="28">
        <v>37482</v>
      </c>
      <c r="G22" s="28">
        <v>12784</v>
      </c>
      <c r="H22" s="28">
        <v>9078</v>
      </c>
      <c r="I22" s="28">
        <v>5428</v>
      </c>
      <c r="J22" s="28">
        <v>4125</v>
      </c>
      <c r="K22" s="28">
        <v>2728</v>
      </c>
      <c r="L22" s="28">
        <v>2582</v>
      </c>
      <c r="M22" s="28">
        <v>5076</v>
      </c>
      <c r="N22" s="28">
        <v>5362</v>
      </c>
      <c r="O22" s="28">
        <v>2413.8000000000002</v>
      </c>
      <c r="P22" s="29">
        <v>734</v>
      </c>
    </row>
    <row r="23" spans="1:17" s="14" customFormat="1" ht="24" customHeight="1" thickBot="1">
      <c r="A23" s="22" t="s">
        <v>120</v>
      </c>
      <c r="B23" s="23"/>
      <c r="C23" s="25">
        <f>C22</f>
        <v>15280</v>
      </c>
      <c r="D23" s="24">
        <f>D22+C23</f>
        <v>16504</v>
      </c>
      <c r="E23" s="24">
        <f>E22+D23</f>
        <v>38174</v>
      </c>
      <c r="F23" s="24">
        <f t="shared" ref="F23:P23" si="9">F22+E23</f>
        <v>75656</v>
      </c>
      <c r="G23" s="24">
        <f t="shared" si="9"/>
        <v>88440</v>
      </c>
      <c r="H23" s="24">
        <f t="shared" si="9"/>
        <v>97518</v>
      </c>
      <c r="I23" s="24">
        <f t="shared" si="9"/>
        <v>102946</v>
      </c>
      <c r="J23" s="24">
        <f t="shared" si="9"/>
        <v>107071</v>
      </c>
      <c r="K23" s="24">
        <f t="shared" si="9"/>
        <v>109799</v>
      </c>
      <c r="L23" s="24">
        <f t="shared" si="9"/>
        <v>112381</v>
      </c>
      <c r="M23" s="24">
        <f t="shared" si="9"/>
        <v>117457</v>
      </c>
      <c r="N23" s="24">
        <f t="shared" si="9"/>
        <v>122819</v>
      </c>
      <c r="O23" s="24">
        <f t="shared" si="9"/>
        <v>125232.8</v>
      </c>
      <c r="P23" s="30">
        <f t="shared" si="9"/>
        <v>125966.8</v>
      </c>
    </row>
    <row r="24" spans="1:17" s="14" customFormat="1" ht="24" customHeight="1">
      <c r="A24" s="15" t="s">
        <v>121</v>
      </c>
      <c r="B24" s="35"/>
      <c r="C24" s="36">
        <v>0</v>
      </c>
      <c r="D24" s="28">
        <v>1296</v>
      </c>
      <c r="E24" s="28">
        <v>28257</v>
      </c>
      <c r="F24" s="28">
        <v>40963</v>
      </c>
      <c r="G24" s="28">
        <v>16779</v>
      </c>
      <c r="H24" s="28">
        <v>6570</v>
      </c>
      <c r="I24" s="28">
        <v>5532</v>
      </c>
      <c r="J24" s="28">
        <v>3952</v>
      </c>
      <c r="K24" s="28">
        <v>4986</v>
      </c>
      <c r="L24" s="28">
        <v>3646</v>
      </c>
      <c r="M24" s="28">
        <v>5348</v>
      </c>
      <c r="N24" s="28">
        <v>4291</v>
      </c>
      <c r="O24" s="28">
        <v>3714</v>
      </c>
      <c r="P24" s="29">
        <v>1310</v>
      </c>
    </row>
    <row r="25" spans="1:17" s="14" customFormat="1" ht="24" customHeight="1" thickBot="1">
      <c r="A25" s="22" t="s">
        <v>122</v>
      </c>
      <c r="B25" s="23"/>
      <c r="C25" s="25">
        <v>0</v>
      </c>
      <c r="D25" s="24">
        <f>D24</f>
        <v>1296</v>
      </c>
      <c r="E25" s="25">
        <f>E24+D25</f>
        <v>29553</v>
      </c>
      <c r="F25" s="25">
        <f t="shared" ref="F25:P25" si="10">E25+F24</f>
        <v>70516</v>
      </c>
      <c r="G25" s="25">
        <f t="shared" si="10"/>
        <v>87295</v>
      </c>
      <c r="H25" s="25">
        <f t="shared" si="10"/>
        <v>93865</v>
      </c>
      <c r="I25" s="25">
        <f t="shared" si="10"/>
        <v>99397</v>
      </c>
      <c r="J25" s="25">
        <f t="shared" si="10"/>
        <v>103349</v>
      </c>
      <c r="K25" s="25">
        <f t="shared" si="10"/>
        <v>108335</v>
      </c>
      <c r="L25" s="25">
        <f t="shared" si="10"/>
        <v>111981</v>
      </c>
      <c r="M25" s="25">
        <f t="shared" si="10"/>
        <v>117329</v>
      </c>
      <c r="N25" s="25">
        <f t="shared" si="10"/>
        <v>121620</v>
      </c>
      <c r="O25" s="25">
        <f t="shared" si="10"/>
        <v>125334</v>
      </c>
      <c r="P25" s="26">
        <f t="shared" si="10"/>
        <v>126644</v>
      </c>
    </row>
    <row r="26" spans="1:17" s="14" customFormat="1" ht="24" customHeight="1">
      <c r="A26" s="15" t="s">
        <v>123</v>
      </c>
      <c r="B26" s="35"/>
      <c r="C26" s="36">
        <v>0</v>
      </c>
      <c r="D26" s="28">
        <v>918</v>
      </c>
      <c r="E26" s="28">
        <v>17818</v>
      </c>
      <c r="F26" s="28">
        <v>53701</v>
      </c>
      <c r="G26" s="28">
        <v>27061</v>
      </c>
      <c r="H26" s="28">
        <v>10680</v>
      </c>
      <c r="I26" s="28">
        <v>8746</v>
      </c>
      <c r="J26" s="28">
        <v>4799</v>
      </c>
      <c r="K26" s="28">
        <v>3206</v>
      </c>
      <c r="L26" s="28">
        <v>3666</v>
      </c>
      <c r="M26" s="28">
        <v>8648</v>
      </c>
      <c r="N26" s="28">
        <v>4207</v>
      </c>
      <c r="O26" s="28">
        <v>5534</v>
      </c>
      <c r="P26" s="29">
        <v>1556</v>
      </c>
    </row>
    <row r="27" spans="1:17" s="14" customFormat="1" ht="24" customHeight="1" thickBot="1">
      <c r="A27" s="22" t="s">
        <v>124</v>
      </c>
      <c r="B27" s="23"/>
      <c r="C27" s="25">
        <v>0</v>
      </c>
      <c r="D27" s="24">
        <f>D26</f>
        <v>918</v>
      </c>
      <c r="E27" s="25">
        <f>E26+D27</f>
        <v>18736</v>
      </c>
      <c r="F27" s="25">
        <f t="shared" ref="F27:P27" si="11">E27+F26</f>
        <v>72437</v>
      </c>
      <c r="G27" s="25">
        <f t="shared" si="11"/>
        <v>99498</v>
      </c>
      <c r="H27" s="25">
        <f t="shared" si="11"/>
        <v>110178</v>
      </c>
      <c r="I27" s="25">
        <f t="shared" si="11"/>
        <v>118924</v>
      </c>
      <c r="J27" s="25">
        <f t="shared" si="11"/>
        <v>123723</v>
      </c>
      <c r="K27" s="25">
        <f t="shared" si="11"/>
        <v>126929</v>
      </c>
      <c r="L27" s="25">
        <f t="shared" si="11"/>
        <v>130595</v>
      </c>
      <c r="M27" s="25">
        <f t="shared" si="11"/>
        <v>139243</v>
      </c>
      <c r="N27" s="25">
        <f t="shared" si="11"/>
        <v>143450</v>
      </c>
      <c r="O27" s="25">
        <f t="shared" si="11"/>
        <v>148984</v>
      </c>
      <c r="P27" s="26">
        <f t="shared" si="11"/>
        <v>150540</v>
      </c>
    </row>
    <row r="28" spans="1:17" s="14" customFormat="1" ht="24" customHeight="1">
      <c r="A28" s="37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</sheetData>
  <sheetCalcPr fullCalcOnLoad="1"/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V102"/>
  <sheetViews>
    <sheetView tabSelected="1" workbookViewId="0">
      <pane xSplit="1" ySplit="3" topLeftCell="E72" activePane="bottomRight" state="frozen"/>
      <selection pane="topRight" activeCell="B1" sqref="B1"/>
      <selection pane="bottomLeft" activeCell="A4" sqref="A4"/>
      <selection pane="bottomRight" activeCell="W75" sqref="W75"/>
    </sheetView>
  </sheetViews>
  <sheetFormatPr baseColWidth="10" defaultRowHeight="13"/>
  <cols>
    <col min="2" max="5" width="7.140625" customWidth="1"/>
    <col min="6" max="20" width="6" customWidth="1"/>
    <col min="21" max="21" width="8.42578125" customWidth="1"/>
  </cols>
  <sheetData>
    <row r="3" spans="1:22">
      <c r="A3" t="s">
        <v>97</v>
      </c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  <c r="M3">
        <v>2014</v>
      </c>
      <c r="N3">
        <v>2015</v>
      </c>
      <c r="O3">
        <v>2016</v>
      </c>
      <c r="P3">
        <v>2017</v>
      </c>
      <c r="Q3">
        <v>2018</v>
      </c>
      <c r="R3">
        <v>2019</v>
      </c>
      <c r="S3">
        <v>2020</v>
      </c>
      <c r="T3">
        <v>2021</v>
      </c>
      <c r="U3">
        <v>2022</v>
      </c>
      <c r="V3" t="s">
        <v>3</v>
      </c>
    </row>
    <row r="4" spans="1:22">
      <c r="A4">
        <v>1932</v>
      </c>
      <c r="B4" s="40">
        <v>1</v>
      </c>
      <c r="C4" s="40">
        <v>1</v>
      </c>
      <c r="E4" s="2"/>
    </row>
    <row r="5" spans="1:22">
      <c r="A5">
        <v>1933</v>
      </c>
      <c r="B5" s="41">
        <v>2</v>
      </c>
      <c r="C5" s="41">
        <v>1</v>
      </c>
      <c r="D5" s="40">
        <v>1</v>
      </c>
      <c r="E5" s="2">
        <v>2</v>
      </c>
    </row>
    <row r="6" spans="1:22">
      <c r="A6">
        <v>1934</v>
      </c>
      <c r="B6" s="41">
        <v>6</v>
      </c>
      <c r="C6" s="41">
        <v>6</v>
      </c>
      <c r="D6" s="41">
        <v>5</v>
      </c>
      <c r="E6" s="3">
        <v>2</v>
      </c>
      <c r="F6" s="2">
        <v>1</v>
      </c>
      <c r="G6" s="2">
        <v>1</v>
      </c>
    </row>
    <row r="7" spans="1:22">
      <c r="A7">
        <v>1935</v>
      </c>
      <c r="B7" s="41">
        <v>4</v>
      </c>
      <c r="C7" s="41">
        <v>2</v>
      </c>
      <c r="D7" s="41">
        <v>1</v>
      </c>
      <c r="E7" s="3">
        <v>1</v>
      </c>
      <c r="F7" s="3"/>
      <c r="G7" s="3">
        <v>1</v>
      </c>
    </row>
    <row r="8" spans="1:22">
      <c r="A8">
        <v>1936</v>
      </c>
      <c r="B8" s="41">
        <v>3</v>
      </c>
      <c r="C8" s="41">
        <v>2</v>
      </c>
      <c r="D8" s="41">
        <v>2</v>
      </c>
      <c r="E8" s="3">
        <v>2</v>
      </c>
      <c r="F8" s="3">
        <v>2</v>
      </c>
      <c r="G8" s="3">
        <v>2</v>
      </c>
      <c r="H8" s="2">
        <v>2</v>
      </c>
      <c r="I8" s="2">
        <v>1</v>
      </c>
      <c r="J8">
        <v>1</v>
      </c>
      <c r="K8">
        <v>1</v>
      </c>
    </row>
    <row r="9" spans="1:22">
      <c r="A9">
        <v>1937</v>
      </c>
      <c r="B9" s="41">
        <v>8</v>
      </c>
      <c r="C9" s="41">
        <v>6</v>
      </c>
      <c r="D9" s="41">
        <v>5</v>
      </c>
      <c r="E9" s="3">
        <v>2</v>
      </c>
      <c r="F9" s="3">
        <v>1</v>
      </c>
      <c r="G9" s="3">
        <v>1</v>
      </c>
      <c r="H9" s="3"/>
      <c r="I9" s="3"/>
    </row>
    <row r="10" spans="1:22">
      <c r="A10">
        <v>1938</v>
      </c>
      <c r="B10" s="41">
        <v>3</v>
      </c>
      <c r="C10" s="41">
        <v>3</v>
      </c>
      <c r="D10" s="41">
        <v>3</v>
      </c>
      <c r="E10" s="3">
        <v>3</v>
      </c>
      <c r="F10" s="3">
        <v>3</v>
      </c>
      <c r="G10" s="3">
        <v>2</v>
      </c>
      <c r="H10" s="3">
        <v>2</v>
      </c>
      <c r="I10" s="3">
        <v>2</v>
      </c>
      <c r="J10">
        <v>2</v>
      </c>
    </row>
    <row r="11" spans="1:22">
      <c r="A11">
        <v>1939</v>
      </c>
      <c r="B11" s="41">
        <v>6</v>
      </c>
      <c r="C11" s="41">
        <v>6</v>
      </c>
      <c r="D11" s="41">
        <v>4</v>
      </c>
      <c r="E11" s="3">
        <v>4</v>
      </c>
      <c r="F11" s="3">
        <v>3</v>
      </c>
      <c r="G11" s="3">
        <v>3</v>
      </c>
      <c r="H11" s="3">
        <v>2</v>
      </c>
      <c r="I11" s="3"/>
      <c r="J11">
        <v>1</v>
      </c>
    </row>
    <row r="12" spans="1:22">
      <c r="A12">
        <v>1940</v>
      </c>
      <c r="B12" s="41"/>
      <c r="C12" s="41"/>
      <c r="D12" s="41"/>
      <c r="E12" s="3"/>
      <c r="F12" s="3"/>
      <c r="G12" s="3"/>
      <c r="H12" s="3"/>
      <c r="I12" s="3"/>
    </row>
    <row r="13" spans="1:22">
      <c r="A13">
        <v>1941</v>
      </c>
      <c r="B13" s="41">
        <v>3</v>
      </c>
      <c r="C13" s="41">
        <v>1</v>
      </c>
      <c r="D13" s="41">
        <v>1</v>
      </c>
      <c r="E13" s="3">
        <v>1</v>
      </c>
      <c r="F13" s="3"/>
      <c r="G13" s="3"/>
      <c r="H13" s="3"/>
      <c r="I13" s="3"/>
    </row>
    <row r="14" spans="1:22">
      <c r="A14">
        <v>1942</v>
      </c>
      <c r="B14" s="41">
        <v>11</v>
      </c>
      <c r="C14" s="41">
        <v>8</v>
      </c>
      <c r="D14" s="41">
        <v>8</v>
      </c>
      <c r="E14" s="3">
        <v>8</v>
      </c>
      <c r="F14" s="3">
        <v>6</v>
      </c>
      <c r="G14" s="3">
        <v>3</v>
      </c>
      <c r="H14" s="3">
        <v>3</v>
      </c>
      <c r="I14" s="3">
        <v>2</v>
      </c>
      <c r="J14">
        <v>3</v>
      </c>
      <c r="K14">
        <v>3</v>
      </c>
      <c r="L14">
        <v>2</v>
      </c>
      <c r="M14">
        <v>1</v>
      </c>
    </row>
    <row r="15" spans="1:22">
      <c r="A15">
        <v>1943</v>
      </c>
      <c r="B15" s="41">
        <v>7</v>
      </c>
      <c r="C15" s="41">
        <v>7</v>
      </c>
      <c r="D15" s="41">
        <v>6</v>
      </c>
      <c r="E15" s="3">
        <v>6</v>
      </c>
      <c r="F15" s="3">
        <v>5</v>
      </c>
      <c r="G15" s="3">
        <v>5</v>
      </c>
      <c r="H15" s="3">
        <v>4</v>
      </c>
      <c r="I15" s="3">
        <v>4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1</v>
      </c>
      <c r="R15">
        <v>1</v>
      </c>
    </row>
    <row r="16" spans="1:22">
      <c r="A16">
        <v>1944</v>
      </c>
      <c r="B16" s="41">
        <v>9</v>
      </c>
      <c r="C16" s="41">
        <v>6</v>
      </c>
      <c r="D16" s="41">
        <v>6</v>
      </c>
      <c r="E16" s="3">
        <v>5</v>
      </c>
      <c r="F16" s="3">
        <v>4</v>
      </c>
      <c r="G16" s="3">
        <v>4</v>
      </c>
      <c r="H16" s="3">
        <v>3</v>
      </c>
      <c r="I16" s="3">
        <v>2</v>
      </c>
      <c r="J16">
        <v>2</v>
      </c>
      <c r="K16">
        <v>1</v>
      </c>
      <c r="L16">
        <v>2</v>
      </c>
      <c r="M16">
        <v>1</v>
      </c>
    </row>
    <row r="17" spans="1:22">
      <c r="A17">
        <v>1945</v>
      </c>
      <c r="B17" s="41">
        <v>6</v>
      </c>
      <c r="C17" s="41">
        <v>6</v>
      </c>
      <c r="D17" s="41">
        <v>6</v>
      </c>
      <c r="E17" s="3">
        <v>5</v>
      </c>
      <c r="F17" s="3">
        <v>4</v>
      </c>
      <c r="G17" s="3">
        <v>5</v>
      </c>
      <c r="H17" s="3">
        <v>5</v>
      </c>
      <c r="I17" s="3">
        <v>3</v>
      </c>
      <c r="J17">
        <v>4</v>
      </c>
      <c r="K17">
        <v>3</v>
      </c>
      <c r="L17">
        <v>2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 s="40">
        <v>1</v>
      </c>
      <c r="V17" s="45">
        <v>25</v>
      </c>
    </row>
    <row r="18" spans="1:22">
      <c r="A18">
        <v>1946</v>
      </c>
      <c r="B18" s="41">
        <v>18</v>
      </c>
      <c r="C18" s="41">
        <v>18</v>
      </c>
      <c r="D18" s="41">
        <v>17</v>
      </c>
      <c r="E18" s="3">
        <v>16</v>
      </c>
      <c r="F18" s="3">
        <v>15</v>
      </c>
      <c r="G18" s="3">
        <v>11</v>
      </c>
      <c r="H18" s="3">
        <v>9</v>
      </c>
      <c r="I18" s="3">
        <v>7</v>
      </c>
      <c r="J18">
        <v>7</v>
      </c>
      <c r="K18">
        <v>5</v>
      </c>
      <c r="L18">
        <v>4</v>
      </c>
      <c r="M18">
        <v>2</v>
      </c>
      <c r="N18">
        <v>2</v>
      </c>
      <c r="O18">
        <v>2</v>
      </c>
      <c r="P18">
        <v>1</v>
      </c>
      <c r="U18" s="41"/>
      <c r="V18">
        <v>39</v>
      </c>
    </row>
    <row r="19" spans="1:22">
      <c r="A19">
        <v>1947</v>
      </c>
      <c r="B19" s="41">
        <v>17</v>
      </c>
      <c r="C19" s="41">
        <v>15</v>
      </c>
      <c r="D19" s="41">
        <v>12</v>
      </c>
      <c r="E19" s="3">
        <v>12</v>
      </c>
      <c r="F19" s="3">
        <v>11</v>
      </c>
      <c r="G19" s="3">
        <v>9</v>
      </c>
      <c r="H19" s="3">
        <v>5</v>
      </c>
      <c r="I19" s="3">
        <v>6</v>
      </c>
      <c r="J19">
        <v>4</v>
      </c>
      <c r="K19">
        <v>4</v>
      </c>
      <c r="L19">
        <v>4</v>
      </c>
      <c r="M19">
        <v>3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 s="41">
        <v>1</v>
      </c>
      <c r="V19" s="45">
        <v>66</v>
      </c>
    </row>
    <row r="20" spans="1:22">
      <c r="A20">
        <v>1948</v>
      </c>
      <c r="B20" s="41">
        <v>25</v>
      </c>
      <c r="C20" s="41">
        <v>21</v>
      </c>
      <c r="D20" s="41">
        <v>22</v>
      </c>
      <c r="E20" s="3">
        <v>22</v>
      </c>
      <c r="F20" s="3">
        <v>20</v>
      </c>
      <c r="G20" s="3">
        <v>20</v>
      </c>
      <c r="H20" s="3">
        <v>15</v>
      </c>
      <c r="I20" s="3">
        <v>12</v>
      </c>
      <c r="J20">
        <v>12</v>
      </c>
      <c r="K20">
        <v>12</v>
      </c>
      <c r="L20">
        <v>10</v>
      </c>
      <c r="M20">
        <v>5</v>
      </c>
      <c r="N20">
        <v>5</v>
      </c>
      <c r="O20">
        <v>4</v>
      </c>
      <c r="P20">
        <v>3</v>
      </c>
      <c r="Q20">
        <v>3</v>
      </c>
      <c r="R20">
        <v>2</v>
      </c>
      <c r="S20">
        <v>2</v>
      </c>
      <c r="T20">
        <v>2</v>
      </c>
      <c r="U20" s="41">
        <v>2</v>
      </c>
      <c r="V20" s="45">
        <v>74</v>
      </c>
    </row>
    <row r="21" spans="1:22">
      <c r="A21">
        <v>1949</v>
      </c>
      <c r="B21" s="41">
        <v>26</v>
      </c>
      <c r="C21" s="41">
        <v>25</v>
      </c>
      <c r="D21" s="41">
        <v>25</v>
      </c>
      <c r="E21" s="3">
        <v>24</v>
      </c>
      <c r="F21" s="3">
        <v>23</v>
      </c>
      <c r="G21" s="3">
        <v>20</v>
      </c>
      <c r="H21" s="3">
        <v>16</v>
      </c>
      <c r="I21" s="3">
        <v>16</v>
      </c>
      <c r="J21">
        <v>16</v>
      </c>
      <c r="K21">
        <v>15</v>
      </c>
      <c r="L21">
        <v>11</v>
      </c>
      <c r="M21">
        <v>11</v>
      </c>
      <c r="N21">
        <v>10</v>
      </c>
      <c r="O21">
        <v>5</v>
      </c>
      <c r="P21">
        <v>5</v>
      </c>
      <c r="Q21">
        <v>3</v>
      </c>
      <c r="R21">
        <v>2</v>
      </c>
      <c r="S21">
        <v>2</v>
      </c>
      <c r="T21">
        <v>2</v>
      </c>
      <c r="U21" s="41">
        <v>2</v>
      </c>
      <c r="V21" s="45">
        <v>77</v>
      </c>
    </row>
    <row r="22" spans="1:22">
      <c r="A22">
        <v>1950</v>
      </c>
      <c r="B22" s="41">
        <v>14</v>
      </c>
      <c r="C22" s="41">
        <v>11</v>
      </c>
      <c r="D22" s="41">
        <v>11</v>
      </c>
      <c r="E22" s="3">
        <v>11</v>
      </c>
      <c r="F22" s="3">
        <v>11</v>
      </c>
      <c r="G22" s="3">
        <v>10</v>
      </c>
      <c r="H22" s="3">
        <v>3</v>
      </c>
      <c r="I22" s="3">
        <v>5</v>
      </c>
      <c r="J22">
        <v>5</v>
      </c>
      <c r="K22">
        <v>2</v>
      </c>
      <c r="L22">
        <v>3</v>
      </c>
      <c r="M22">
        <v>1</v>
      </c>
      <c r="N22">
        <v>3</v>
      </c>
      <c r="O22">
        <v>4</v>
      </c>
      <c r="P22">
        <v>1</v>
      </c>
      <c r="U22" s="41"/>
      <c r="V22">
        <v>44</v>
      </c>
    </row>
    <row r="23" spans="1:22">
      <c r="A23">
        <v>1951</v>
      </c>
      <c r="B23" s="41">
        <v>15</v>
      </c>
      <c r="C23" s="41">
        <v>13</v>
      </c>
      <c r="D23" s="41">
        <v>13</v>
      </c>
      <c r="E23" s="3">
        <v>12</v>
      </c>
      <c r="F23" s="3">
        <v>11</v>
      </c>
      <c r="G23" s="3">
        <v>11</v>
      </c>
      <c r="H23" s="3">
        <v>7</v>
      </c>
      <c r="I23" s="3">
        <v>8</v>
      </c>
      <c r="J23">
        <v>7</v>
      </c>
      <c r="K23">
        <v>5</v>
      </c>
      <c r="L23">
        <v>3</v>
      </c>
      <c r="M23">
        <v>2</v>
      </c>
      <c r="N23">
        <v>2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 s="41">
        <v>1</v>
      </c>
      <c r="V23" s="45">
        <v>39</v>
      </c>
    </row>
    <row r="24" spans="1:22">
      <c r="A24">
        <v>1952</v>
      </c>
      <c r="B24" s="41">
        <v>19</v>
      </c>
      <c r="C24" s="41">
        <v>16</v>
      </c>
      <c r="D24" s="41">
        <v>18</v>
      </c>
      <c r="E24" s="3">
        <v>16</v>
      </c>
      <c r="F24" s="3">
        <v>17</v>
      </c>
      <c r="G24" s="3">
        <v>16</v>
      </c>
      <c r="H24" s="3">
        <v>10</v>
      </c>
      <c r="I24" s="3">
        <v>9</v>
      </c>
      <c r="J24">
        <v>10</v>
      </c>
      <c r="K24">
        <v>9</v>
      </c>
      <c r="L24">
        <v>8</v>
      </c>
      <c r="M24">
        <v>8</v>
      </c>
      <c r="N24">
        <v>6</v>
      </c>
      <c r="O24">
        <v>4</v>
      </c>
      <c r="P24">
        <v>3</v>
      </c>
      <c r="Q24">
        <v>2</v>
      </c>
      <c r="R24">
        <v>3</v>
      </c>
      <c r="S24">
        <v>2</v>
      </c>
      <c r="T24">
        <v>2</v>
      </c>
      <c r="U24" s="41">
        <v>2</v>
      </c>
      <c r="V24" s="45">
        <v>45</v>
      </c>
    </row>
    <row r="25" spans="1:22">
      <c r="A25">
        <v>1953</v>
      </c>
      <c r="B25" s="41">
        <v>24</v>
      </c>
      <c r="C25" s="41">
        <v>25</v>
      </c>
      <c r="D25" s="41">
        <v>24</v>
      </c>
      <c r="E25" s="3">
        <v>24</v>
      </c>
      <c r="F25" s="3">
        <v>22</v>
      </c>
      <c r="G25" s="3">
        <v>23</v>
      </c>
      <c r="H25" s="3">
        <v>18</v>
      </c>
      <c r="I25" s="3">
        <v>15</v>
      </c>
      <c r="J25">
        <v>16</v>
      </c>
      <c r="K25">
        <v>13</v>
      </c>
      <c r="L25">
        <v>12</v>
      </c>
      <c r="M25">
        <v>13</v>
      </c>
      <c r="N25">
        <v>10</v>
      </c>
      <c r="O25">
        <v>8</v>
      </c>
      <c r="P25">
        <v>7</v>
      </c>
      <c r="Q25">
        <v>5</v>
      </c>
      <c r="R25">
        <v>6</v>
      </c>
      <c r="S25">
        <v>4</v>
      </c>
      <c r="T25">
        <v>5</v>
      </c>
      <c r="U25" s="41">
        <v>3</v>
      </c>
      <c r="V25" s="45">
        <v>57</v>
      </c>
    </row>
    <row r="26" spans="1:22">
      <c r="A26">
        <v>1954</v>
      </c>
      <c r="B26" s="41">
        <v>16</v>
      </c>
      <c r="C26" s="41">
        <v>20</v>
      </c>
      <c r="D26" s="41">
        <v>16</v>
      </c>
      <c r="E26" s="3">
        <v>17</v>
      </c>
      <c r="F26" s="3">
        <v>17</v>
      </c>
      <c r="G26" s="3">
        <v>16</v>
      </c>
      <c r="H26" s="3">
        <v>13</v>
      </c>
      <c r="I26" s="3">
        <v>9</v>
      </c>
      <c r="J26">
        <v>10</v>
      </c>
      <c r="K26">
        <v>9</v>
      </c>
      <c r="L26">
        <v>9</v>
      </c>
      <c r="M26">
        <v>8</v>
      </c>
      <c r="N26">
        <v>6</v>
      </c>
      <c r="O26">
        <v>9</v>
      </c>
      <c r="P26">
        <v>6</v>
      </c>
      <c r="Q26">
        <v>6</v>
      </c>
      <c r="R26">
        <v>6</v>
      </c>
      <c r="S26">
        <v>5</v>
      </c>
      <c r="T26">
        <v>1</v>
      </c>
      <c r="U26" s="41"/>
      <c r="V26" s="45">
        <v>67</v>
      </c>
    </row>
    <row r="27" spans="1:22">
      <c r="A27">
        <v>1955</v>
      </c>
      <c r="B27" s="41">
        <v>17</v>
      </c>
      <c r="C27" s="41">
        <v>18</v>
      </c>
      <c r="D27" s="41">
        <v>20</v>
      </c>
      <c r="E27" s="3">
        <v>19</v>
      </c>
      <c r="F27" s="3">
        <v>18</v>
      </c>
      <c r="G27" s="3">
        <v>17</v>
      </c>
      <c r="H27" s="3">
        <v>11</v>
      </c>
      <c r="I27" s="3">
        <v>15</v>
      </c>
      <c r="J27">
        <v>16</v>
      </c>
      <c r="K27">
        <v>17</v>
      </c>
      <c r="L27">
        <v>17</v>
      </c>
      <c r="M27">
        <v>14</v>
      </c>
      <c r="N27">
        <v>10</v>
      </c>
      <c r="O27">
        <v>11</v>
      </c>
      <c r="P27">
        <v>10</v>
      </c>
      <c r="Q27">
        <v>11</v>
      </c>
      <c r="R27">
        <v>8</v>
      </c>
      <c r="S27">
        <v>7</v>
      </c>
      <c r="T27">
        <v>7</v>
      </c>
      <c r="U27" s="41">
        <v>4</v>
      </c>
      <c r="V27" s="45">
        <v>67</v>
      </c>
    </row>
    <row r="28" spans="1:22">
      <c r="A28">
        <v>1956</v>
      </c>
      <c r="B28" s="41">
        <v>34</v>
      </c>
      <c r="C28" s="41">
        <v>30</v>
      </c>
      <c r="D28" s="41">
        <v>31</v>
      </c>
      <c r="E28" s="3">
        <v>30</v>
      </c>
      <c r="F28" s="3">
        <v>31</v>
      </c>
      <c r="G28" s="3">
        <v>27</v>
      </c>
      <c r="H28" s="3">
        <v>23</v>
      </c>
      <c r="I28" s="3">
        <v>23</v>
      </c>
      <c r="J28">
        <v>26</v>
      </c>
      <c r="K28">
        <v>21</v>
      </c>
      <c r="L28">
        <v>19</v>
      </c>
      <c r="M28">
        <v>19</v>
      </c>
      <c r="N28">
        <v>16</v>
      </c>
      <c r="O28">
        <v>15</v>
      </c>
      <c r="P28">
        <v>11</v>
      </c>
      <c r="Q28">
        <v>10</v>
      </c>
      <c r="R28">
        <v>8</v>
      </c>
      <c r="S28">
        <v>7</v>
      </c>
      <c r="T28">
        <v>7</v>
      </c>
      <c r="U28" s="41">
        <v>6</v>
      </c>
      <c r="V28" s="45">
        <v>87</v>
      </c>
    </row>
    <row r="29" spans="1:22">
      <c r="A29">
        <v>1957</v>
      </c>
      <c r="B29" s="41">
        <v>23</v>
      </c>
      <c r="C29" s="41">
        <v>24</v>
      </c>
      <c r="D29" s="41">
        <v>23</v>
      </c>
      <c r="E29" s="3">
        <v>26</v>
      </c>
      <c r="F29" s="3">
        <v>23</v>
      </c>
      <c r="G29" s="3">
        <v>21</v>
      </c>
      <c r="H29" s="3">
        <v>16</v>
      </c>
      <c r="I29" s="3">
        <v>17</v>
      </c>
      <c r="J29">
        <v>17</v>
      </c>
      <c r="K29">
        <v>16</v>
      </c>
      <c r="L29">
        <v>18</v>
      </c>
      <c r="M29">
        <v>14</v>
      </c>
      <c r="N29">
        <v>16</v>
      </c>
      <c r="O29">
        <v>12</v>
      </c>
      <c r="P29">
        <v>10</v>
      </c>
      <c r="Q29">
        <v>10</v>
      </c>
      <c r="R29">
        <v>10</v>
      </c>
      <c r="S29">
        <v>7</v>
      </c>
      <c r="T29">
        <v>5</v>
      </c>
      <c r="U29" s="41">
        <v>3</v>
      </c>
      <c r="V29" s="45">
        <v>86</v>
      </c>
    </row>
    <row r="30" spans="1:22">
      <c r="A30">
        <v>1958</v>
      </c>
      <c r="B30" s="41">
        <v>26</v>
      </c>
      <c r="C30" s="41">
        <v>23</v>
      </c>
      <c r="D30" s="41">
        <v>23</v>
      </c>
      <c r="E30" s="3">
        <v>24</v>
      </c>
      <c r="F30" s="3">
        <v>21</v>
      </c>
      <c r="G30" s="3">
        <v>22</v>
      </c>
      <c r="H30" s="3">
        <v>15</v>
      </c>
      <c r="I30" s="3">
        <v>13</v>
      </c>
      <c r="J30">
        <v>15</v>
      </c>
      <c r="K30">
        <v>14</v>
      </c>
      <c r="L30">
        <v>13</v>
      </c>
      <c r="M30">
        <v>11</v>
      </c>
      <c r="N30">
        <v>8</v>
      </c>
      <c r="O30">
        <v>9</v>
      </c>
      <c r="P30">
        <v>10</v>
      </c>
      <c r="Q30">
        <v>8</v>
      </c>
      <c r="R30">
        <v>7</v>
      </c>
      <c r="S30">
        <v>4</v>
      </c>
      <c r="T30">
        <v>3</v>
      </c>
      <c r="U30" s="41">
        <v>3</v>
      </c>
      <c r="V30" s="45">
        <v>81</v>
      </c>
    </row>
    <row r="31" spans="1:22">
      <c r="A31">
        <v>1959</v>
      </c>
      <c r="B31" s="41">
        <v>29</v>
      </c>
      <c r="C31" s="41">
        <v>27</v>
      </c>
      <c r="D31" s="41">
        <v>24</v>
      </c>
      <c r="E31" s="3">
        <v>26</v>
      </c>
      <c r="F31" s="3">
        <v>24</v>
      </c>
      <c r="G31" s="3">
        <v>24</v>
      </c>
      <c r="H31" s="3">
        <v>19</v>
      </c>
      <c r="I31" s="3">
        <v>21</v>
      </c>
      <c r="J31">
        <v>19</v>
      </c>
      <c r="K31">
        <v>18</v>
      </c>
      <c r="L31">
        <v>21</v>
      </c>
      <c r="M31">
        <v>16</v>
      </c>
      <c r="N31">
        <v>15</v>
      </c>
      <c r="O31">
        <v>16</v>
      </c>
      <c r="P31">
        <v>16</v>
      </c>
      <c r="Q31">
        <v>16</v>
      </c>
      <c r="R31">
        <v>14</v>
      </c>
      <c r="S31">
        <v>14</v>
      </c>
      <c r="T31">
        <v>12</v>
      </c>
      <c r="U31" s="41">
        <v>12</v>
      </c>
      <c r="V31" s="45">
        <v>84</v>
      </c>
    </row>
    <row r="32" spans="1:22">
      <c r="A32">
        <v>1960</v>
      </c>
      <c r="B32" s="41">
        <v>43</v>
      </c>
      <c r="C32" s="41">
        <v>43</v>
      </c>
      <c r="D32" s="41">
        <v>38</v>
      </c>
      <c r="E32" s="3">
        <v>43</v>
      </c>
      <c r="F32" s="3">
        <v>38</v>
      </c>
      <c r="G32" s="3">
        <v>38</v>
      </c>
      <c r="H32" s="3">
        <v>26</v>
      </c>
      <c r="I32" s="3">
        <v>28</v>
      </c>
      <c r="J32">
        <v>26</v>
      </c>
      <c r="K32">
        <v>30</v>
      </c>
      <c r="L32">
        <v>28</v>
      </c>
      <c r="M32">
        <v>26</v>
      </c>
      <c r="N32">
        <v>18</v>
      </c>
      <c r="O32">
        <v>22</v>
      </c>
      <c r="P32">
        <v>21</v>
      </c>
      <c r="Q32">
        <v>20</v>
      </c>
      <c r="R32">
        <v>20</v>
      </c>
      <c r="S32">
        <v>17</v>
      </c>
      <c r="T32">
        <v>18</v>
      </c>
      <c r="U32" s="41">
        <v>17</v>
      </c>
      <c r="V32" s="45">
        <v>123</v>
      </c>
    </row>
    <row r="33" spans="1:22">
      <c r="A33">
        <v>1961</v>
      </c>
      <c r="B33" s="41">
        <v>36</v>
      </c>
      <c r="C33" s="41">
        <v>33</v>
      </c>
      <c r="D33" s="41">
        <v>34</v>
      </c>
      <c r="E33" s="3">
        <v>31</v>
      </c>
      <c r="F33" s="3">
        <v>28</v>
      </c>
      <c r="G33" s="3">
        <v>28</v>
      </c>
      <c r="H33" s="3">
        <v>21</v>
      </c>
      <c r="I33" s="3">
        <v>22</v>
      </c>
      <c r="J33">
        <v>30</v>
      </c>
      <c r="K33">
        <v>23</v>
      </c>
      <c r="L33">
        <v>23</v>
      </c>
      <c r="M33">
        <v>24</v>
      </c>
      <c r="N33">
        <v>22</v>
      </c>
      <c r="O33">
        <v>23</v>
      </c>
      <c r="P33">
        <v>23</v>
      </c>
      <c r="Q33">
        <v>21</v>
      </c>
      <c r="R33">
        <v>17</v>
      </c>
      <c r="S33">
        <v>16</v>
      </c>
      <c r="T33">
        <v>15</v>
      </c>
      <c r="U33" s="41">
        <v>15</v>
      </c>
      <c r="V33" s="45">
        <v>122</v>
      </c>
    </row>
    <row r="34" spans="1:22">
      <c r="A34">
        <v>1962</v>
      </c>
      <c r="B34" s="41">
        <v>32</v>
      </c>
      <c r="C34" s="41">
        <v>33</v>
      </c>
      <c r="D34" s="41">
        <v>31</v>
      </c>
      <c r="E34" s="3">
        <v>32</v>
      </c>
      <c r="F34" s="3">
        <v>31</v>
      </c>
      <c r="G34" s="3">
        <v>29</v>
      </c>
      <c r="H34" s="3">
        <v>25</v>
      </c>
      <c r="I34" s="3">
        <v>27</v>
      </c>
      <c r="J34">
        <v>28</v>
      </c>
      <c r="K34">
        <v>33</v>
      </c>
      <c r="L34">
        <v>31</v>
      </c>
      <c r="M34">
        <v>25</v>
      </c>
      <c r="N34">
        <v>26</v>
      </c>
      <c r="O34">
        <v>22</v>
      </c>
      <c r="P34">
        <v>27</v>
      </c>
      <c r="Q34">
        <v>20</v>
      </c>
      <c r="R34">
        <v>23</v>
      </c>
      <c r="S34">
        <v>21</v>
      </c>
      <c r="T34">
        <v>16</v>
      </c>
      <c r="U34" s="41">
        <v>13</v>
      </c>
      <c r="V34" s="45">
        <v>124</v>
      </c>
    </row>
    <row r="35" spans="1:22">
      <c r="A35">
        <v>1963</v>
      </c>
      <c r="B35" s="41">
        <v>35</v>
      </c>
      <c r="C35" s="41">
        <v>30</v>
      </c>
      <c r="D35" s="41">
        <v>33</v>
      </c>
      <c r="E35" s="3">
        <v>34</v>
      </c>
      <c r="F35" s="3">
        <v>32</v>
      </c>
      <c r="G35" s="3">
        <v>29</v>
      </c>
      <c r="H35" s="3">
        <v>17</v>
      </c>
      <c r="I35" s="3">
        <v>23</v>
      </c>
      <c r="J35">
        <v>22</v>
      </c>
      <c r="K35">
        <v>21</v>
      </c>
      <c r="L35">
        <v>22</v>
      </c>
      <c r="M35">
        <v>23</v>
      </c>
      <c r="N35">
        <v>22</v>
      </c>
      <c r="O35">
        <v>18</v>
      </c>
      <c r="P35">
        <v>19</v>
      </c>
      <c r="Q35">
        <v>19</v>
      </c>
      <c r="R35">
        <v>15</v>
      </c>
      <c r="S35">
        <v>16</v>
      </c>
      <c r="T35">
        <v>18</v>
      </c>
      <c r="U35" s="41">
        <v>13</v>
      </c>
      <c r="V35" s="45">
        <v>129</v>
      </c>
    </row>
    <row r="36" spans="1:22">
      <c r="A36">
        <v>1964</v>
      </c>
      <c r="B36" s="41">
        <v>36</v>
      </c>
      <c r="C36" s="41">
        <v>41</v>
      </c>
      <c r="D36" s="41">
        <v>38</v>
      </c>
      <c r="E36" s="3">
        <v>40</v>
      </c>
      <c r="F36" s="3">
        <v>36</v>
      </c>
      <c r="G36" s="3">
        <v>37</v>
      </c>
      <c r="H36" s="3">
        <v>25</v>
      </c>
      <c r="I36" s="3">
        <v>28</v>
      </c>
      <c r="J36">
        <v>28</v>
      </c>
      <c r="K36">
        <v>26</v>
      </c>
      <c r="L36">
        <v>25</v>
      </c>
      <c r="M36">
        <v>30</v>
      </c>
      <c r="N36">
        <v>26</v>
      </c>
      <c r="O36">
        <v>23</v>
      </c>
      <c r="P36">
        <v>24</v>
      </c>
      <c r="Q36">
        <v>23</v>
      </c>
      <c r="R36">
        <v>22</v>
      </c>
      <c r="S36">
        <v>24</v>
      </c>
      <c r="T36">
        <v>21</v>
      </c>
      <c r="U36" s="41">
        <v>16</v>
      </c>
      <c r="V36" s="45">
        <v>137</v>
      </c>
    </row>
    <row r="37" spans="1:22">
      <c r="A37">
        <v>1965</v>
      </c>
      <c r="B37" s="41">
        <v>41</v>
      </c>
      <c r="C37" s="41">
        <v>46</v>
      </c>
      <c r="D37" s="41">
        <v>44</v>
      </c>
      <c r="E37" s="3">
        <v>41</v>
      </c>
      <c r="F37" s="3">
        <v>43</v>
      </c>
      <c r="G37" s="3">
        <v>32</v>
      </c>
      <c r="H37" s="3">
        <v>33</v>
      </c>
      <c r="I37" s="3">
        <v>33</v>
      </c>
      <c r="J37">
        <v>30</v>
      </c>
      <c r="K37">
        <v>26</v>
      </c>
      <c r="L37">
        <v>30</v>
      </c>
      <c r="M37">
        <v>28</v>
      </c>
      <c r="N37">
        <v>26</v>
      </c>
      <c r="O37">
        <v>25</v>
      </c>
      <c r="P37">
        <v>24</v>
      </c>
      <c r="Q37">
        <v>18</v>
      </c>
      <c r="R37">
        <v>22</v>
      </c>
      <c r="S37">
        <v>23</v>
      </c>
      <c r="T37">
        <v>23</v>
      </c>
      <c r="U37" s="41">
        <v>25</v>
      </c>
      <c r="V37" s="45">
        <v>144</v>
      </c>
    </row>
    <row r="38" spans="1:22">
      <c r="A38">
        <v>1966</v>
      </c>
      <c r="B38" s="41">
        <v>40</v>
      </c>
      <c r="C38" s="41">
        <v>40</v>
      </c>
      <c r="D38" s="41">
        <v>40</v>
      </c>
      <c r="E38" s="3">
        <v>40</v>
      </c>
      <c r="F38" s="3">
        <v>41</v>
      </c>
      <c r="G38" s="3">
        <v>39</v>
      </c>
      <c r="H38" s="3">
        <v>31</v>
      </c>
      <c r="I38" s="3">
        <v>32</v>
      </c>
      <c r="J38">
        <v>26</v>
      </c>
      <c r="K38">
        <v>30</v>
      </c>
      <c r="L38">
        <v>28</v>
      </c>
      <c r="M38">
        <v>28</v>
      </c>
      <c r="N38">
        <v>26</v>
      </c>
      <c r="O38">
        <v>25</v>
      </c>
      <c r="P38">
        <v>24</v>
      </c>
      <c r="Q38">
        <v>21</v>
      </c>
      <c r="R38">
        <v>20</v>
      </c>
      <c r="S38">
        <v>20</v>
      </c>
      <c r="T38">
        <v>19</v>
      </c>
      <c r="U38" s="41">
        <v>17</v>
      </c>
      <c r="V38" s="45">
        <v>187</v>
      </c>
    </row>
    <row r="39" spans="1:22">
      <c r="A39">
        <v>1967</v>
      </c>
      <c r="B39" s="41">
        <v>42</v>
      </c>
      <c r="C39" s="41">
        <v>43</v>
      </c>
      <c r="D39" s="41">
        <v>37</v>
      </c>
      <c r="E39" s="3">
        <v>38</v>
      </c>
      <c r="F39" s="3">
        <v>43</v>
      </c>
      <c r="G39" s="3">
        <v>42</v>
      </c>
      <c r="H39" s="3">
        <v>33</v>
      </c>
      <c r="I39" s="3">
        <v>36</v>
      </c>
      <c r="J39">
        <v>33</v>
      </c>
      <c r="K39">
        <v>28</v>
      </c>
      <c r="L39">
        <v>29</v>
      </c>
      <c r="M39">
        <v>27</v>
      </c>
      <c r="N39">
        <v>29</v>
      </c>
      <c r="O39">
        <v>28</v>
      </c>
      <c r="P39">
        <v>27</v>
      </c>
      <c r="Q39">
        <v>22</v>
      </c>
      <c r="R39">
        <v>23</v>
      </c>
      <c r="S39">
        <v>24</v>
      </c>
      <c r="T39">
        <v>26</v>
      </c>
      <c r="U39" s="41">
        <v>24</v>
      </c>
      <c r="V39" s="45">
        <v>182</v>
      </c>
    </row>
    <row r="40" spans="1:22">
      <c r="A40">
        <v>1968</v>
      </c>
      <c r="B40" s="41">
        <v>53</v>
      </c>
      <c r="C40" s="41">
        <v>54</v>
      </c>
      <c r="D40" s="41">
        <v>51</v>
      </c>
      <c r="E40" s="3">
        <v>52</v>
      </c>
      <c r="F40" s="3">
        <v>46</v>
      </c>
      <c r="G40" s="3">
        <v>42</v>
      </c>
      <c r="H40" s="3">
        <v>35</v>
      </c>
      <c r="I40" s="3">
        <v>35</v>
      </c>
      <c r="J40">
        <v>33</v>
      </c>
      <c r="K40">
        <v>32</v>
      </c>
      <c r="L40">
        <v>31</v>
      </c>
      <c r="M40">
        <v>30</v>
      </c>
      <c r="N40">
        <v>28</v>
      </c>
      <c r="O40">
        <v>28</v>
      </c>
      <c r="P40">
        <v>33</v>
      </c>
      <c r="Q40">
        <v>33</v>
      </c>
      <c r="R40">
        <v>33</v>
      </c>
      <c r="S40">
        <v>33</v>
      </c>
      <c r="T40">
        <v>31</v>
      </c>
      <c r="U40" s="41">
        <v>32</v>
      </c>
      <c r="V40" s="45">
        <v>185</v>
      </c>
    </row>
    <row r="41" spans="1:22">
      <c r="A41">
        <v>1969</v>
      </c>
      <c r="B41" s="41">
        <v>43</v>
      </c>
      <c r="C41" s="41">
        <v>41</v>
      </c>
      <c r="D41" s="41">
        <v>31</v>
      </c>
      <c r="E41" s="3">
        <v>33</v>
      </c>
      <c r="F41" s="3">
        <v>33</v>
      </c>
      <c r="G41" s="3">
        <v>30</v>
      </c>
      <c r="H41" s="3">
        <v>23</v>
      </c>
      <c r="I41" s="3">
        <v>27</v>
      </c>
      <c r="J41">
        <v>24</v>
      </c>
      <c r="K41">
        <v>25</v>
      </c>
      <c r="L41">
        <v>21</v>
      </c>
      <c r="M41">
        <v>23</v>
      </c>
      <c r="N41">
        <v>21</v>
      </c>
      <c r="O41">
        <v>19</v>
      </c>
      <c r="P41">
        <v>21</v>
      </c>
      <c r="Q41">
        <v>18</v>
      </c>
      <c r="R41">
        <v>18</v>
      </c>
      <c r="S41">
        <v>16</v>
      </c>
      <c r="T41">
        <v>15</v>
      </c>
      <c r="U41" s="41">
        <v>15</v>
      </c>
      <c r="V41" s="45">
        <v>198</v>
      </c>
    </row>
    <row r="42" spans="1:22">
      <c r="A42">
        <v>1970</v>
      </c>
      <c r="B42" s="41">
        <v>53</v>
      </c>
      <c r="C42" s="41">
        <v>49</v>
      </c>
      <c r="D42" s="41">
        <v>45</v>
      </c>
      <c r="E42" s="3">
        <v>50</v>
      </c>
      <c r="F42" s="3">
        <v>50</v>
      </c>
      <c r="G42" s="3">
        <v>50</v>
      </c>
      <c r="H42" s="3">
        <v>32</v>
      </c>
      <c r="I42" s="3">
        <v>36</v>
      </c>
      <c r="J42">
        <v>39</v>
      </c>
      <c r="K42">
        <v>36</v>
      </c>
      <c r="L42">
        <v>33</v>
      </c>
      <c r="M42">
        <v>30</v>
      </c>
      <c r="N42">
        <v>29</v>
      </c>
      <c r="O42">
        <v>34</v>
      </c>
      <c r="P42">
        <v>35</v>
      </c>
      <c r="Q42">
        <v>32</v>
      </c>
      <c r="R42">
        <v>32</v>
      </c>
      <c r="S42">
        <v>35</v>
      </c>
      <c r="T42">
        <v>34</v>
      </c>
      <c r="U42" s="41">
        <v>36</v>
      </c>
      <c r="V42" s="45">
        <v>183</v>
      </c>
    </row>
    <row r="43" spans="1:22">
      <c r="A43">
        <v>1971</v>
      </c>
      <c r="B43" s="41">
        <v>44</v>
      </c>
      <c r="C43" s="41">
        <v>47</v>
      </c>
      <c r="D43" s="41">
        <v>41</v>
      </c>
      <c r="E43" s="3">
        <v>42</v>
      </c>
      <c r="F43" s="3">
        <v>39</v>
      </c>
      <c r="G43" s="3">
        <v>34</v>
      </c>
      <c r="H43" s="3">
        <v>30</v>
      </c>
      <c r="I43" s="3">
        <v>30</v>
      </c>
      <c r="J43">
        <v>26</v>
      </c>
      <c r="K43">
        <v>28</v>
      </c>
      <c r="L43">
        <v>27</v>
      </c>
      <c r="M43">
        <v>26</v>
      </c>
      <c r="N43">
        <v>24</v>
      </c>
      <c r="O43">
        <v>23</v>
      </c>
      <c r="P43">
        <v>29</v>
      </c>
      <c r="Q43">
        <v>25</v>
      </c>
      <c r="R43">
        <v>25</v>
      </c>
      <c r="S43">
        <v>25</v>
      </c>
      <c r="T43">
        <v>24</v>
      </c>
      <c r="U43" s="41">
        <v>23</v>
      </c>
      <c r="V43" s="45">
        <v>170</v>
      </c>
    </row>
    <row r="44" spans="1:22">
      <c r="A44">
        <v>1972</v>
      </c>
      <c r="B44" s="41">
        <v>44</v>
      </c>
      <c r="C44" s="41">
        <v>41</v>
      </c>
      <c r="D44" s="41">
        <v>35</v>
      </c>
      <c r="E44" s="3">
        <v>43</v>
      </c>
      <c r="F44" s="3">
        <v>36</v>
      </c>
      <c r="G44" s="3">
        <v>32</v>
      </c>
      <c r="H44" s="3">
        <v>25</v>
      </c>
      <c r="I44" s="3">
        <v>26</v>
      </c>
      <c r="J44">
        <v>26</v>
      </c>
      <c r="K44">
        <v>24</v>
      </c>
      <c r="L44">
        <v>20</v>
      </c>
      <c r="M44">
        <v>22</v>
      </c>
      <c r="N44">
        <v>18</v>
      </c>
      <c r="O44">
        <v>19</v>
      </c>
      <c r="P44">
        <v>18</v>
      </c>
      <c r="Q44">
        <v>20</v>
      </c>
      <c r="R44">
        <v>21</v>
      </c>
      <c r="S44">
        <v>22</v>
      </c>
      <c r="T44">
        <v>22</v>
      </c>
      <c r="U44" s="41">
        <v>23</v>
      </c>
      <c r="V44" s="45">
        <v>163</v>
      </c>
    </row>
    <row r="45" spans="1:22">
      <c r="A45">
        <v>1973</v>
      </c>
      <c r="B45" s="41">
        <v>39</v>
      </c>
      <c r="C45" s="41">
        <v>38</v>
      </c>
      <c r="D45" s="41">
        <v>34</v>
      </c>
      <c r="E45" s="3">
        <v>41</v>
      </c>
      <c r="F45" s="3">
        <v>33</v>
      </c>
      <c r="G45" s="3">
        <v>34</v>
      </c>
      <c r="H45" s="3">
        <v>24</v>
      </c>
      <c r="I45" s="3">
        <v>28</v>
      </c>
      <c r="J45">
        <v>20</v>
      </c>
      <c r="K45">
        <v>20</v>
      </c>
      <c r="L45">
        <v>20</v>
      </c>
      <c r="M45">
        <v>16</v>
      </c>
      <c r="N45">
        <v>17</v>
      </c>
      <c r="O45">
        <v>12</v>
      </c>
      <c r="P45">
        <v>15</v>
      </c>
      <c r="Q45">
        <v>16</v>
      </c>
      <c r="R45">
        <v>17</v>
      </c>
      <c r="S45">
        <v>18</v>
      </c>
      <c r="T45">
        <v>19</v>
      </c>
      <c r="U45" s="41">
        <v>19</v>
      </c>
      <c r="V45" s="45">
        <v>189</v>
      </c>
    </row>
    <row r="46" spans="1:22">
      <c r="A46">
        <v>1974</v>
      </c>
      <c r="B46" s="41">
        <v>33</v>
      </c>
      <c r="C46" s="41">
        <v>32</v>
      </c>
      <c r="D46" s="41">
        <v>27</v>
      </c>
      <c r="E46" s="3">
        <v>27</v>
      </c>
      <c r="F46" s="3">
        <v>26</v>
      </c>
      <c r="G46" s="3">
        <v>22</v>
      </c>
      <c r="H46" s="3">
        <v>18</v>
      </c>
      <c r="I46" s="3">
        <v>22</v>
      </c>
      <c r="J46">
        <v>20</v>
      </c>
      <c r="K46">
        <v>22</v>
      </c>
      <c r="L46">
        <v>20</v>
      </c>
      <c r="M46">
        <v>20</v>
      </c>
      <c r="N46">
        <v>15</v>
      </c>
      <c r="O46">
        <v>17</v>
      </c>
      <c r="P46">
        <v>20</v>
      </c>
      <c r="Q46">
        <v>19</v>
      </c>
      <c r="R46">
        <v>20</v>
      </c>
      <c r="S46">
        <v>18</v>
      </c>
      <c r="T46">
        <v>26</v>
      </c>
      <c r="U46" s="41">
        <v>22</v>
      </c>
      <c r="V46" s="45">
        <v>181</v>
      </c>
    </row>
    <row r="47" spans="1:22">
      <c r="A47">
        <v>1975</v>
      </c>
      <c r="B47" s="41">
        <v>42</v>
      </c>
      <c r="C47" s="41">
        <v>41</v>
      </c>
      <c r="D47" s="41">
        <v>53</v>
      </c>
      <c r="E47" s="3">
        <v>42</v>
      </c>
      <c r="F47" s="3">
        <v>36</v>
      </c>
      <c r="G47" s="3">
        <v>39</v>
      </c>
      <c r="H47" s="3">
        <v>32</v>
      </c>
      <c r="I47" s="3">
        <v>39</v>
      </c>
      <c r="J47">
        <v>34</v>
      </c>
      <c r="K47">
        <v>36</v>
      </c>
      <c r="L47">
        <v>33</v>
      </c>
      <c r="M47">
        <v>30</v>
      </c>
      <c r="N47">
        <v>31</v>
      </c>
      <c r="O47">
        <v>28</v>
      </c>
      <c r="P47">
        <v>27</v>
      </c>
      <c r="Q47">
        <v>30</v>
      </c>
      <c r="R47">
        <v>28</v>
      </c>
      <c r="S47">
        <v>27</v>
      </c>
      <c r="T47">
        <v>27</v>
      </c>
      <c r="U47" s="41">
        <v>28</v>
      </c>
      <c r="V47" s="45">
        <v>195</v>
      </c>
    </row>
    <row r="48" spans="1:22">
      <c r="A48">
        <v>1976</v>
      </c>
      <c r="B48" s="41">
        <v>32</v>
      </c>
      <c r="C48" s="41">
        <v>32</v>
      </c>
      <c r="D48" s="41">
        <v>32</v>
      </c>
      <c r="E48" s="3">
        <v>36</v>
      </c>
      <c r="F48" s="3">
        <v>33</v>
      </c>
      <c r="G48" s="3">
        <v>33</v>
      </c>
      <c r="H48" s="3">
        <v>25</v>
      </c>
      <c r="I48" s="3">
        <v>27</v>
      </c>
      <c r="J48">
        <v>25</v>
      </c>
      <c r="K48">
        <v>22</v>
      </c>
      <c r="L48">
        <v>23</v>
      </c>
      <c r="M48">
        <v>25</v>
      </c>
      <c r="N48">
        <v>22</v>
      </c>
      <c r="O48">
        <v>20</v>
      </c>
      <c r="P48">
        <v>19</v>
      </c>
      <c r="Q48">
        <v>18</v>
      </c>
      <c r="R48">
        <v>17</v>
      </c>
      <c r="S48">
        <v>17</v>
      </c>
      <c r="T48">
        <v>17</v>
      </c>
      <c r="U48" s="41">
        <v>19</v>
      </c>
      <c r="V48" s="45">
        <v>171</v>
      </c>
    </row>
    <row r="49" spans="1:22">
      <c r="A49">
        <v>1977</v>
      </c>
      <c r="B49" s="41">
        <v>42</v>
      </c>
      <c r="C49" s="41">
        <v>44</v>
      </c>
      <c r="D49" s="41">
        <v>35</v>
      </c>
      <c r="E49" s="3">
        <v>43</v>
      </c>
      <c r="F49" s="3">
        <v>37</v>
      </c>
      <c r="G49" s="3">
        <v>39</v>
      </c>
      <c r="H49" s="3">
        <v>26</v>
      </c>
      <c r="I49" s="3">
        <v>27</v>
      </c>
      <c r="J49">
        <v>28</v>
      </c>
      <c r="K49">
        <v>31</v>
      </c>
      <c r="L49">
        <v>29</v>
      </c>
      <c r="M49">
        <v>26</v>
      </c>
      <c r="N49">
        <v>26</v>
      </c>
      <c r="O49">
        <v>25</v>
      </c>
      <c r="P49">
        <v>28</v>
      </c>
      <c r="Q49">
        <v>20</v>
      </c>
      <c r="R49">
        <v>26</v>
      </c>
      <c r="S49">
        <v>24</v>
      </c>
      <c r="T49">
        <v>23</v>
      </c>
      <c r="U49" s="41">
        <v>21</v>
      </c>
      <c r="V49" s="45">
        <v>210</v>
      </c>
    </row>
    <row r="50" spans="1:22">
      <c r="A50">
        <v>1978</v>
      </c>
      <c r="B50" s="41">
        <v>39</v>
      </c>
      <c r="C50" s="41">
        <v>37</v>
      </c>
      <c r="D50" s="41">
        <v>40</v>
      </c>
      <c r="E50" s="3">
        <v>44</v>
      </c>
      <c r="F50" s="3">
        <v>41</v>
      </c>
      <c r="G50" s="3">
        <v>38</v>
      </c>
      <c r="H50" s="3">
        <v>29</v>
      </c>
      <c r="I50" s="3">
        <v>34</v>
      </c>
      <c r="J50">
        <v>34</v>
      </c>
      <c r="K50">
        <v>35</v>
      </c>
      <c r="L50">
        <v>33</v>
      </c>
      <c r="M50">
        <v>33</v>
      </c>
      <c r="N50">
        <v>27</v>
      </c>
      <c r="O50">
        <v>30</v>
      </c>
      <c r="P50">
        <v>27</v>
      </c>
      <c r="Q50">
        <v>29</v>
      </c>
      <c r="R50">
        <v>22</v>
      </c>
      <c r="S50">
        <v>27</v>
      </c>
      <c r="T50">
        <v>25</v>
      </c>
      <c r="U50" s="41">
        <v>23</v>
      </c>
      <c r="V50" s="45">
        <v>184</v>
      </c>
    </row>
    <row r="51" spans="1:22">
      <c r="A51">
        <v>1979</v>
      </c>
      <c r="B51" s="41">
        <v>34</v>
      </c>
      <c r="C51" s="41">
        <v>32</v>
      </c>
      <c r="D51" s="41">
        <v>27</v>
      </c>
      <c r="E51" s="3">
        <v>31</v>
      </c>
      <c r="F51" s="3">
        <v>31</v>
      </c>
      <c r="G51" s="3">
        <v>25</v>
      </c>
      <c r="H51" s="3">
        <v>21</v>
      </c>
      <c r="I51" s="3">
        <v>25</v>
      </c>
      <c r="J51">
        <v>25</v>
      </c>
      <c r="K51">
        <v>26</v>
      </c>
      <c r="L51">
        <v>22</v>
      </c>
      <c r="M51">
        <v>21</v>
      </c>
      <c r="N51">
        <v>24</v>
      </c>
      <c r="O51">
        <v>21</v>
      </c>
      <c r="P51">
        <v>19</v>
      </c>
      <c r="Q51">
        <v>17</v>
      </c>
      <c r="R51">
        <v>12</v>
      </c>
      <c r="S51">
        <v>11</v>
      </c>
      <c r="T51">
        <v>13</v>
      </c>
      <c r="U51" s="41">
        <v>12</v>
      </c>
      <c r="V51" s="45">
        <v>236</v>
      </c>
    </row>
    <row r="52" spans="1:22">
      <c r="A52">
        <v>1980</v>
      </c>
      <c r="B52" s="41">
        <v>43</v>
      </c>
      <c r="C52" s="41">
        <v>44</v>
      </c>
      <c r="D52" s="41">
        <v>41</v>
      </c>
      <c r="E52" s="3">
        <v>35</v>
      </c>
      <c r="F52" s="3">
        <v>32</v>
      </c>
      <c r="G52" s="3">
        <v>30</v>
      </c>
      <c r="H52" s="3">
        <v>24</v>
      </c>
      <c r="I52" s="3">
        <v>26</v>
      </c>
      <c r="J52">
        <v>25</v>
      </c>
      <c r="K52">
        <v>30</v>
      </c>
      <c r="L52">
        <v>31</v>
      </c>
      <c r="M52">
        <v>25</v>
      </c>
      <c r="N52">
        <v>22</v>
      </c>
      <c r="O52">
        <v>22</v>
      </c>
      <c r="P52">
        <v>25</v>
      </c>
      <c r="Q52">
        <v>21</v>
      </c>
      <c r="R52">
        <v>23</v>
      </c>
      <c r="S52">
        <v>26</v>
      </c>
      <c r="T52">
        <v>26</v>
      </c>
      <c r="U52" s="41">
        <v>25</v>
      </c>
      <c r="V52" s="45">
        <v>226</v>
      </c>
    </row>
    <row r="53" spans="1:22">
      <c r="A53">
        <v>1981</v>
      </c>
      <c r="B53" s="41">
        <v>46</v>
      </c>
      <c r="C53" s="41">
        <v>48</v>
      </c>
      <c r="D53" s="41">
        <v>49</v>
      </c>
      <c r="E53" s="3">
        <v>53</v>
      </c>
      <c r="F53" s="3">
        <v>39</v>
      </c>
      <c r="G53" s="3">
        <v>36</v>
      </c>
      <c r="H53" s="3">
        <v>24</v>
      </c>
      <c r="I53" s="3">
        <v>36</v>
      </c>
      <c r="J53">
        <v>35</v>
      </c>
      <c r="K53">
        <v>32</v>
      </c>
      <c r="L53">
        <v>33</v>
      </c>
      <c r="M53">
        <v>32</v>
      </c>
      <c r="N53">
        <v>34</v>
      </c>
      <c r="O53">
        <v>30</v>
      </c>
      <c r="P53">
        <v>30</v>
      </c>
      <c r="Q53">
        <v>28</v>
      </c>
      <c r="R53">
        <v>26</v>
      </c>
      <c r="S53">
        <v>27</v>
      </c>
      <c r="T53">
        <v>27</v>
      </c>
      <c r="U53" s="41">
        <v>27</v>
      </c>
      <c r="V53" s="45">
        <v>253</v>
      </c>
    </row>
    <row r="54" spans="1:22">
      <c r="A54">
        <v>1982</v>
      </c>
      <c r="B54" s="41">
        <v>47</v>
      </c>
      <c r="C54" s="41">
        <v>44</v>
      </c>
      <c r="D54" s="41">
        <v>48</v>
      </c>
      <c r="E54" s="3">
        <v>38</v>
      </c>
      <c r="F54" s="3">
        <v>43</v>
      </c>
      <c r="G54" s="3">
        <v>37</v>
      </c>
      <c r="H54" s="3">
        <v>28</v>
      </c>
      <c r="I54" s="3">
        <v>33</v>
      </c>
      <c r="J54">
        <v>30</v>
      </c>
      <c r="K54">
        <v>27</v>
      </c>
      <c r="L54">
        <v>29</v>
      </c>
      <c r="M54">
        <v>35</v>
      </c>
      <c r="N54">
        <v>30</v>
      </c>
      <c r="O54">
        <v>26</v>
      </c>
      <c r="P54">
        <v>30</v>
      </c>
      <c r="Q54">
        <v>24</v>
      </c>
      <c r="R54">
        <v>30</v>
      </c>
      <c r="S54">
        <v>25</v>
      </c>
      <c r="T54">
        <v>28</v>
      </c>
      <c r="U54" s="41">
        <v>26</v>
      </c>
      <c r="V54" s="45">
        <v>257</v>
      </c>
    </row>
    <row r="55" spans="1:22">
      <c r="A55">
        <v>1983</v>
      </c>
      <c r="B55" s="41">
        <v>51</v>
      </c>
      <c r="C55" s="41">
        <v>51</v>
      </c>
      <c r="D55" s="41">
        <v>48</v>
      </c>
      <c r="E55" s="3">
        <v>48</v>
      </c>
      <c r="F55" s="3">
        <v>45</v>
      </c>
      <c r="G55" s="3">
        <v>35</v>
      </c>
      <c r="H55" s="3">
        <v>27</v>
      </c>
      <c r="I55" s="3">
        <v>36</v>
      </c>
      <c r="J55">
        <v>34</v>
      </c>
      <c r="K55">
        <v>33</v>
      </c>
      <c r="L55">
        <v>29</v>
      </c>
      <c r="M55">
        <v>30</v>
      </c>
      <c r="N55">
        <v>26</v>
      </c>
      <c r="O55">
        <v>25</v>
      </c>
      <c r="P55">
        <v>26</v>
      </c>
      <c r="Q55">
        <v>27</v>
      </c>
      <c r="R55">
        <v>26</v>
      </c>
      <c r="S55">
        <v>25</v>
      </c>
      <c r="T55">
        <v>29</v>
      </c>
      <c r="U55" s="41">
        <v>23</v>
      </c>
      <c r="V55" s="45">
        <v>273</v>
      </c>
    </row>
    <row r="56" spans="1:22">
      <c r="A56">
        <v>1984</v>
      </c>
      <c r="B56" s="41">
        <v>46</v>
      </c>
      <c r="C56" s="41">
        <v>56</v>
      </c>
      <c r="D56" s="41">
        <v>45</v>
      </c>
      <c r="E56" s="3">
        <v>42</v>
      </c>
      <c r="F56" s="3">
        <v>39</v>
      </c>
      <c r="G56" s="3">
        <v>32</v>
      </c>
      <c r="H56" s="3">
        <v>28</v>
      </c>
      <c r="I56" s="3">
        <v>36</v>
      </c>
      <c r="J56">
        <v>35</v>
      </c>
      <c r="K56">
        <v>40</v>
      </c>
      <c r="L56">
        <v>37</v>
      </c>
      <c r="M56">
        <v>32</v>
      </c>
      <c r="N56">
        <v>32</v>
      </c>
      <c r="O56">
        <v>30</v>
      </c>
      <c r="P56">
        <v>28</v>
      </c>
      <c r="Q56">
        <v>27</v>
      </c>
      <c r="R56">
        <v>24</v>
      </c>
      <c r="S56">
        <v>25</v>
      </c>
      <c r="T56">
        <v>22</v>
      </c>
      <c r="U56" s="41">
        <v>22</v>
      </c>
      <c r="V56" s="45">
        <v>279</v>
      </c>
    </row>
    <row r="57" spans="1:22">
      <c r="A57">
        <v>1985</v>
      </c>
      <c r="B57" s="41">
        <v>54</v>
      </c>
      <c r="C57" s="41">
        <v>55</v>
      </c>
      <c r="D57" s="41">
        <v>48</v>
      </c>
      <c r="E57" s="3">
        <v>55</v>
      </c>
      <c r="F57" s="3">
        <v>51</v>
      </c>
      <c r="G57" s="3">
        <v>40</v>
      </c>
      <c r="H57" s="3">
        <v>33</v>
      </c>
      <c r="I57" s="3">
        <v>36</v>
      </c>
      <c r="J57">
        <v>41</v>
      </c>
      <c r="K57">
        <v>37</v>
      </c>
      <c r="L57">
        <v>36</v>
      </c>
      <c r="M57">
        <v>39</v>
      </c>
      <c r="N57">
        <v>37</v>
      </c>
      <c r="O57">
        <v>35</v>
      </c>
      <c r="P57">
        <v>29</v>
      </c>
      <c r="Q57">
        <v>28</v>
      </c>
      <c r="R57">
        <v>33</v>
      </c>
      <c r="S57">
        <v>30</v>
      </c>
      <c r="T57">
        <v>33</v>
      </c>
      <c r="U57" s="41">
        <v>37</v>
      </c>
      <c r="V57" s="45">
        <v>333</v>
      </c>
    </row>
    <row r="58" spans="1:22">
      <c r="A58">
        <v>1986</v>
      </c>
      <c r="B58" s="41">
        <v>50</v>
      </c>
      <c r="C58" s="41">
        <v>47</v>
      </c>
      <c r="D58" s="41">
        <v>47</v>
      </c>
      <c r="E58" s="3">
        <v>39</v>
      </c>
      <c r="F58" s="3">
        <v>44</v>
      </c>
      <c r="G58" s="3">
        <v>39</v>
      </c>
      <c r="H58" s="3">
        <v>31</v>
      </c>
      <c r="I58" s="3">
        <v>32</v>
      </c>
      <c r="J58">
        <v>37</v>
      </c>
      <c r="K58">
        <v>32</v>
      </c>
      <c r="L58">
        <v>30</v>
      </c>
      <c r="M58">
        <v>33</v>
      </c>
      <c r="N58">
        <v>27</v>
      </c>
      <c r="O58">
        <v>31</v>
      </c>
      <c r="P58">
        <v>32</v>
      </c>
      <c r="Q58">
        <v>29</v>
      </c>
      <c r="R58">
        <v>29</v>
      </c>
      <c r="S58">
        <v>32</v>
      </c>
      <c r="T58">
        <v>36</v>
      </c>
      <c r="U58" s="41">
        <v>30</v>
      </c>
      <c r="V58" s="45">
        <v>324</v>
      </c>
    </row>
    <row r="59" spans="1:22">
      <c r="A59">
        <v>1987</v>
      </c>
      <c r="B59" s="41">
        <v>39</v>
      </c>
      <c r="C59" s="41">
        <v>41</v>
      </c>
      <c r="D59" s="41">
        <v>42</v>
      </c>
      <c r="E59" s="3">
        <v>38</v>
      </c>
      <c r="F59" s="3">
        <v>31</v>
      </c>
      <c r="G59" s="3">
        <v>30</v>
      </c>
      <c r="H59" s="3">
        <v>26</v>
      </c>
      <c r="I59" s="3">
        <v>36</v>
      </c>
      <c r="J59">
        <v>30</v>
      </c>
      <c r="K59">
        <v>32</v>
      </c>
      <c r="L59">
        <v>28</v>
      </c>
      <c r="M59">
        <v>27</v>
      </c>
      <c r="N59">
        <v>28</v>
      </c>
      <c r="O59">
        <v>26</v>
      </c>
      <c r="P59">
        <v>24</v>
      </c>
      <c r="Q59">
        <v>20</v>
      </c>
      <c r="R59">
        <v>19</v>
      </c>
      <c r="S59">
        <v>23</v>
      </c>
      <c r="T59">
        <v>26</v>
      </c>
      <c r="U59" s="41">
        <v>20</v>
      </c>
      <c r="V59" s="45">
        <v>356</v>
      </c>
    </row>
    <row r="60" spans="1:22">
      <c r="A60">
        <v>1988</v>
      </c>
      <c r="B60" s="41">
        <v>42</v>
      </c>
      <c r="C60" s="41">
        <v>44</v>
      </c>
      <c r="D60" s="41">
        <v>37</v>
      </c>
      <c r="E60" s="3">
        <v>37</v>
      </c>
      <c r="F60" s="3">
        <v>41</v>
      </c>
      <c r="G60" s="3">
        <v>47</v>
      </c>
      <c r="H60" s="3">
        <v>33</v>
      </c>
      <c r="I60" s="3">
        <v>36</v>
      </c>
      <c r="J60">
        <v>35</v>
      </c>
      <c r="K60">
        <v>34</v>
      </c>
      <c r="L60">
        <v>34</v>
      </c>
      <c r="M60">
        <v>33</v>
      </c>
      <c r="N60">
        <v>28</v>
      </c>
      <c r="O60">
        <v>31</v>
      </c>
      <c r="P60">
        <v>32</v>
      </c>
      <c r="Q60">
        <v>35</v>
      </c>
      <c r="R60">
        <v>30</v>
      </c>
      <c r="S60">
        <v>32</v>
      </c>
      <c r="T60">
        <v>30</v>
      </c>
      <c r="U60" s="41">
        <v>29</v>
      </c>
      <c r="V60" s="45">
        <v>356</v>
      </c>
    </row>
    <row r="61" spans="1:22">
      <c r="A61">
        <v>1989</v>
      </c>
      <c r="B61" s="41">
        <v>40</v>
      </c>
      <c r="C61" s="41">
        <v>36</v>
      </c>
      <c r="D61" s="41">
        <v>34</v>
      </c>
      <c r="E61" s="3">
        <v>34</v>
      </c>
      <c r="F61" s="3">
        <v>38</v>
      </c>
      <c r="G61" s="3">
        <v>28</v>
      </c>
      <c r="H61" s="3">
        <v>23</v>
      </c>
      <c r="I61" s="3">
        <v>27</v>
      </c>
      <c r="J61">
        <v>27</v>
      </c>
      <c r="K61">
        <v>25</v>
      </c>
      <c r="L61">
        <v>26</v>
      </c>
      <c r="M61">
        <v>27</v>
      </c>
      <c r="N61">
        <v>20</v>
      </c>
      <c r="O61">
        <v>23</v>
      </c>
      <c r="P61">
        <v>23</v>
      </c>
      <c r="Q61">
        <v>17</v>
      </c>
      <c r="R61">
        <v>20</v>
      </c>
      <c r="S61">
        <v>22</v>
      </c>
      <c r="T61">
        <v>23</v>
      </c>
      <c r="U61" s="41">
        <v>20</v>
      </c>
      <c r="V61" s="45">
        <v>383</v>
      </c>
    </row>
    <row r="62" spans="1:22">
      <c r="A62">
        <v>1990</v>
      </c>
      <c r="B62" s="41">
        <v>47</v>
      </c>
      <c r="C62" s="41">
        <v>46</v>
      </c>
      <c r="D62" s="41">
        <v>39</v>
      </c>
      <c r="E62" s="3">
        <v>47</v>
      </c>
      <c r="F62" s="3">
        <v>34</v>
      </c>
      <c r="G62" s="3">
        <v>34</v>
      </c>
      <c r="H62" s="3">
        <v>28</v>
      </c>
      <c r="I62" s="3">
        <v>31</v>
      </c>
      <c r="J62">
        <v>30</v>
      </c>
      <c r="K62">
        <v>31</v>
      </c>
      <c r="L62">
        <v>27</v>
      </c>
      <c r="M62">
        <v>26</v>
      </c>
      <c r="N62">
        <v>27</v>
      </c>
      <c r="O62">
        <v>28</v>
      </c>
      <c r="P62">
        <v>25</v>
      </c>
      <c r="Q62">
        <v>21</v>
      </c>
      <c r="R62">
        <v>22</v>
      </c>
      <c r="S62">
        <v>22</v>
      </c>
      <c r="T62">
        <v>19</v>
      </c>
      <c r="U62" s="41">
        <v>18</v>
      </c>
      <c r="V62" s="45">
        <v>381</v>
      </c>
    </row>
    <row r="63" spans="1:22">
      <c r="A63">
        <v>1991</v>
      </c>
      <c r="B63" s="41">
        <v>49</v>
      </c>
      <c r="C63" s="41">
        <v>51</v>
      </c>
      <c r="D63" s="41">
        <v>42</v>
      </c>
      <c r="E63" s="3">
        <v>43</v>
      </c>
      <c r="F63" s="3">
        <v>39</v>
      </c>
      <c r="G63" s="3">
        <v>36</v>
      </c>
      <c r="H63" s="3">
        <v>29</v>
      </c>
      <c r="I63" s="3">
        <v>24</v>
      </c>
      <c r="J63">
        <v>23</v>
      </c>
      <c r="K63">
        <v>27</v>
      </c>
      <c r="L63">
        <v>25</v>
      </c>
      <c r="M63">
        <v>21</v>
      </c>
      <c r="N63">
        <v>22</v>
      </c>
      <c r="O63">
        <v>20</v>
      </c>
      <c r="P63">
        <v>22</v>
      </c>
      <c r="Q63">
        <v>19</v>
      </c>
      <c r="R63">
        <v>22</v>
      </c>
      <c r="S63">
        <v>20</v>
      </c>
      <c r="T63">
        <v>19</v>
      </c>
      <c r="U63" s="41">
        <v>19</v>
      </c>
      <c r="V63" s="45">
        <v>389</v>
      </c>
    </row>
    <row r="64" spans="1:22">
      <c r="A64">
        <v>1992</v>
      </c>
      <c r="B64" s="41">
        <v>39</v>
      </c>
      <c r="C64" s="41">
        <v>39</v>
      </c>
      <c r="D64" s="41">
        <v>42</v>
      </c>
      <c r="E64" s="3">
        <v>41</v>
      </c>
      <c r="F64" s="3">
        <v>34</v>
      </c>
      <c r="G64" s="3">
        <v>36</v>
      </c>
      <c r="H64" s="3">
        <v>27</v>
      </c>
      <c r="I64" s="3">
        <v>28</v>
      </c>
      <c r="J64">
        <v>21</v>
      </c>
      <c r="K64">
        <v>23</v>
      </c>
      <c r="L64">
        <v>23</v>
      </c>
      <c r="M64">
        <v>23</v>
      </c>
      <c r="N64">
        <v>25</v>
      </c>
      <c r="O64">
        <v>22</v>
      </c>
      <c r="P64">
        <v>23</v>
      </c>
      <c r="Q64">
        <v>19</v>
      </c>
      <c r="R64">
        <v>21</v>
      </c>
      <c r="S64">
        <v>25</v>
      </c>
      <c r="T64">
        <v>26</v>
      </c>
      <c r="U64" s="41">
        <v>29</v>
      </c>
      <c r="V64" s="45">
        <v>397</v>
      </c>
    </row>
    <row r="65" spans="1:22">
      <c r="A65">
        <v>1993</v>
      </c>
      <c r="B65" s="41">
        <v>47</v>
      </c>
      <c r="C65" s="41">
        <v>46</v>
      </c>
      <c r="D65" s="41">
        <v>30</v>
      </c>
      <c r="E65" s="3">
        <v>33</v>
      </c>
      <c r="F65" s="3">
        <v>36</v>
      </c>
      <c r="G65" s="3">
        <v>27</v>
      </c>
      <c r="H65" s="3">
        <v>23</v>
      </c>
      <c r="I65" s="3">
        <v>24</v>
      </c>
      <c r="J65">
        <v>18</v>
      </c>
      <c r="K65">
        <v>23</v>
      </c>
      <c r="L65">
        <v>19</v>
      </c>
      <c r="M65">
        <v>19</v>
      </c>
      <c r="N65">
        <v>16</v>
      </c>
      <c r="O65">
        <v>18</v>
      </c>
      <c r="P65">
        <v>22</v>
      </c>
      <c r="Q65">
        <v>15</v>
      </c>
      <c r="R65">
        <v>19</v>
      </c>
      <c r="S65">
        <v>18</v>
      </c>
      <c r="T65">
        <v>20</v>
      </c>
      <c r="U65" s="41">
        <v>19</v>
      </c>
      <c r="V65" s="45">
        <v>376</v>
      </c>
    </row>
    <row r="66" spans="1:22">
      <c r="A66">
        <v>1994</v>
      </c>
      <c r="B66" s="41">
        <v>64</v>
      </c>
      <c r="C66" s="41">
        <v>59</v>
      </c>
      <c r="D66" s="41">
        <v>48</v>
      </c>
      <c r="E66" s="3">
        <v>55</v>
      </c>
      <c r="F66" s="3">
        <v>50</v>
      </c>
      <c r="G66" s="3">
        <v>43</v>
      </c>
      <c r="H66" s="3">
        <v>35</v>
      </c>
      <c r="I66" s="3">
        <v>39</v>
      </c>
      <c r="J66">
        <v>32</v>
      </c>
      <c r="K66">
        <v>35</v>
      </c>
      <c r="L66">
        <v>28</v>
      </c>
      <c r="M66">
        <v>28</v>
      </c>
      <c r="N66">
        <v>20</v>
      </c>
      <c r="O66">
        <v>24</v>
      </c>
      <c r="P66">
        <v>19</v>
      </c>
      <c r="Q66">
        <v>28</v>
      </c>
      <c r="R66">
        <v>23</v>
      </c>
      <c r="S66">
        <v>24</v>
      </c>
      <c r="T66">
        <v>25</v>
      </c>
      <c r="U66" s="41">
        <v>22</v>
      </c>
      <c r="V66" s="45">
        <v>407</v>
      </c>
    </row>
    <row r="67" spans="1:22">
      <c r="A67">
        <v>1995</v>
      </c>
      <c r="B67" s="41">
        <v>63</v>
      </c>
      <c r="C67" s="41">
        <v>61</v>
      </c>
      <c r="D67" s="41">
        <v>54</v>
      </c>
      <c r="E67" s="3">
        <v>52</v>
      </c>
      <c r="F67" s="3">
        <v>48</v>
      </c>
      <c r="G67" s="3">
        <v>42</v>
      </c>
      <c r="H67" s="3">
        <v>33</v>
      </c>
      <c r="I67" s="3">
        <v>41</v>
      </c>
      <c r="J67">
        <v>34</v>
      </c>
      <c r="K67">
        <v>33</v>
      </c>
      <c r="L67">
        <v>32</v>
      </c>
      <c r="M67">
        <v>29</v>
      </c>
      <c r="N67">
        <v>26</v>
      </c>
      <c r="O67">
        <v>24</v>
      </c>
      <c r="P67">
        <v>27</v>
      </c>
      <c r="Q67">
        <v>27</v>
      </c>
      <c r="R67">
        <v>28</v>
      </c>
      <c r="S67">
        <v>26</v>
      </c>
      <c r="T67">
        <v>33</v>
      </c>
      <c r="U67" s="41">
        <v>28</v>
      </c>
      <c r="V67" s="45">
        <v>362</v>
      </c>
    </row>
    <row r="68" spans="1:22">
      <c r="A68">
        <v>1996</v>
      </c>
      <c r="B68" s="41">
        <v>80</v>
      </c>
      <c r="C68" s="41">
        <v>61</v>
      </c>
      <c r="D68" s="41">
        <v>53</v>
      </c>
      <c r="E68" s="3">
        <v>58</v>
      </c>
      <c r="F68" s="3">
        <v>54</v>
      </c>
      <c r="G68" s="3">
        <v>42</v>
      </c>
      <c r="H68" s="3">
        <v>29</v>
      </c>
      <c r="I68" s="3">
        <v>34</v>
      </c>
      <c r="J68">
        <v>31</v>
      </c>
      <c r="K68">
        <v>38</v>
      </c>
      <c r="L68">
        <v>33</v>
      </c>
      <c r="M68">
        <v>33</v>
      </c>
      <c r="N68">
        <v>28</v>
      </c>
      <c r="O68">
        <v>30</v>
      </c>
      <c r="P68">
        <v>29</v>
      </c>
      <c r="Q68">
        <v>28</v>
      </c>
      <c r="R68">
        <v>27</v>
      </c>
      <c r="S68">
        <v>25</v>
      </c>
      <c r="T68">
        <v>25</v>
      </c>
      <c r="U68" s="41">
        <v>22</v>
      </c>
      <c r="V68" s="45">
        <v>387</v>
      </c>
    </row>
    <row r="69" spans="1:22">
      <c r="A69">
        <v>1997</v>
      </c>
      <c r="B69" s="41">
        <v>76</v>
      </c>
      <c r="C69" s="41">
        <v>76</v>
      </c>
      <c r="D69" s="41">
        <v>64</v>
      </c>
      <c r="E69" s="3">
        <v>61</v>
      </c>
      <c r="F69" s="3">
        <v>75</v>
      </c>
      <c r="G69" s="3">
        <v>54</v>
      </c>
      <c r="H69" s="3">
        <v>39</v>
      </c>
      <c r="I69" s="3">
        <v>47</v>
      </c>
      <c r="J69">
        <v>41</v>
      </c>
      <c r="K69">
        <v>40</v>
      </c>
      <c r="L69">
        <v>34</v>
      </c>
      <c r="M69">
        <v>30</v>
      </c>
      <c r="N69">
        <v>25</v>
      </c>
      <c r="O69">
        <v>28</v>
      </c>
      <c r="P69">
        <v>24</v>
      </c>
      <c r="Q69">
        <v>23</v>
      </c>
      <c r="R69">
        <v>26</v>
      </c>
      <c r="S69">
        <v>28</v>
      </c>
      <c r="T69">
        <v>28</v>
      </c>
      <c r="U69" s="41">
        <v>24</v>
      </c>
      <c r="V69" s="45">
        <v>364</v>
      </c>
    </row>
    <row r="70" spans="1:22">
      <c r="A70">
        <v>1998</v>
      </c>
      <c r="B70" s="41">
        <v>78</v>
      </c>
      <c r="C70" s="41">
        <v>62</v>
      </c>
      <c r="D70" s="41">
        <v>59</v>
      </c>
      <c r="E70" s="3">
        <v>51</v>
      </c>
      <c r="F70" s="3">
        <v>48</v>
      </c>
      <c r="G70" s="3">
        <v>42</v>
      </c>
      <c r="H70" s="3">
        <v>35</v>
      </c>
      <c r="I70" s="3">
        <v>35</v>
      </c>
      <c r="J70">
        <v>36</v>
      </c>
      <c r="K70">
        <v>32</v>
      </c>
      <c r="L70">
        <v>28</v>
      </c>
      <c r="M70">
        <v>19</v>
      </c>
      <c r="N70">
        <v>19</v>
      </c>
      <c r="O70">
        <v>17</v>
      </c>
      <c r="P70">
        <v>17</v>
      </c>
      <c r="Q70">
        <v>14</v>
      </c>
      <c r="R70">
        <v>16</v>
      </c>
      <c r="S70">
        <v>17</v>
      </c>
      <c r="T70">
        <v>17</v>
      </c>
      <c r="U70" s="41">
        <v>14</v>
      </c>
      <c r="V70" s="45">
        <v>428</v>
      </c>
    </row>
    <row r="71" spans="1:22">
      <c r="A71">
        <v>1999</v>
      </c>
      <c r="B71" s="41">
        <v>92</v>
      </c>
      <c r="C71" s="41">
        <v>91</v>
      </c>
      <c r="D71" s="41">
        <v>79</v>
      </c>
      <c r="E71" s="3">
        <v>62</v>
      </c>
      <c r="F71" s="3">
        <v>49</v>
      </c>
      <c r="G71" s="3">
        <v>50</v>
      </c>
      <c r="H71" s="3">
        <v>33</v>
      </c>
      <c r="I71" s="3">
        <v>38</v>
      </c>
      <c r="J71">
        <v>40</v>
      </c>
      <c r="K71">
        <v>39</v>
      </c>
      <c r="L71">
        <v>32</v>
      </c>
      <c r="M71">
        <v>27</v>
      </c>
      <c r="N71">
        <v>29</v>
      </c>
      <c r="O71">
        <v>23</v>
      </c>
      <c r="P71">
        <v>23</v>
      </c>
      <c r="Q71">
        <v>22</v>
      </c>
      <c r="R71">
        <v>25</v>
      </c>
      <c r="S71">
        <v>21</v>
      </c>
      <c r="T71">
        <v>24</v>
      </c>
      <c r="U71" s="41">
        <v>21</v>
      </c>
      <c r="V71" s="45">
        <v>423</v>
      </c>
    </row>
    <row r="72" spans="1:22">
      <c r="A72">
        <v>2000</v>
      </c>
      <c r="B72" s="41">
        <v>105</v>
      </c>
      <c r="C72" s="41">
        <v>81</v>
      </c>
      <c r="D72" s="41">
        <v>64</v>
      </c>
      <c r="E72" s="3">
        <v>53</v>
      </c>
      <c r="F72" s="3">
        <v>56</v>
      </c>
      <c r="G72" s="3">
        <v>47</v>
      </c>
      <c r="H72" s="3">
        <v>37</v>
      </c>
      <c r="I72" s="3">
        <v>38</v>
      </c>
      <c r="J72">
        <v>43</v>
      </c>
      <c r="K72">
        <v>39</v>
      </c>
      <c r="L72">
        <v>33</v>
      </c>
      <c r="M72">
        <v>23</v>
      </c>
      <c r="N72">
        <v>21</v>
      </c>
      <c r="O72">
        <v>23</v>
      </c>
      <c r="P72">
        <v>22</v>
      </c>
      <c r="Q72">
        <v>18</v>
      </c>
      <c r="R72">
        <v>20</v>
      </c>
      <c r="S72">
        <v>21</v>
      </c>
      <c r="T72">
        <v>25</v>
      </c>
      <c r="U72" s="41">
        <v>22</v>
      </c>
      <c r="V72" s="45">
        <v>416</v>
      </c>
    </row>
    <row r="73" spans="1:22">
      <c r="A73">
        <v>2001</v>
      </c>
      <c r="B73" s="41">
        <v>119</v>
      </c>
      <c r="C73" s="41">
        <v>97</v>
      </c>
      <c r="D73" s="41">
        <v>68</v>
      </c>
      <c r="E73" s="3">
        <v>75</v>
      </c>
      <c r="F73" s="3">
        <v>61</v>
      </c>
      <c r="G73" s="3">
        <v>38</v>
      </c>
      <c r="H73" s="3">
        <v>35</v>
      </c>
      <c r="I73" s="3">
        <v>41</v>
      </c>
      <c r="J73">
        <v>42</v>
      </c>
      <c r="K73">
        <v>37</v>
      </c>
      <c r="L73">
        <v>37</v>
      </c>
      <c r="M73">
        <v>30</v>
      </c>
      <c r="N73">
        <v>24</v>
      </c>
      <c r="O73">
        <v>24</v>
      </c>
      <c r="P73">
        <v>27</v>
      </c>
      <c r="Q73">
        <v>21</v>
      </c>
      <c r="R73">
        <v>22</v>
      </c>
      <c r="S73">
        <v>27</v>
      </c>
      <c r="T73">
        <v>30</v>
      </c>
      <c r="U73" s="41">
        <v>27</v>
      </c>
      <c r="V73" s="45">
        <v>447</v>
      </c>
    </row>
    <row r="74" spans="1:22">
      <c r="A74">
        <v>2002</v>
      </c>
      <c r="B74" s="41">
        <v>123</v>
      </c>
      <c r="C74" s="41">
        <v>92</v>
      </c>
      <c r="D74" s="41">
        <v>69</v>
      </c>
      <c r="E74" s="3">
        <v>63</v>
      </c>
      <c r="F74" s="3">
        <v>55</v>
      </c>
      <c r="G74" s="3">
        <v>35</v>
      </c>
      <c r="H74" s="3">
        <v>29</v>
      </c>
      <c r="I74" s="3">
        <v>25</v>
      </c>
      <c r="J74">
        <v>19</v>
      </c>
      <c r="K74">
        <v>16</v>
      </c>
      <c r="L74">
        <v>16</v>
      </c>
      <c r="M74">
        <v>12</v>
      </c>
      <c r="N74">
        <v>13</v>
      </c>
      <c r="O74">
        <v>12</v>
      </c>
      <c r="P74">
        <v>16</v>
      </c>
      <c r="Q74">
        <v>11</v>
      </c>
      <c r="R74">
        <v>13</v>
      </c>
      <c r="S74">
        <v>15</v>
      </c>
      <c r="T74">
        <v>14</v>
      </c>
      <c r="U74" s="41">
        <v>15</v>
      </c>
      <c r="V74" s="45">
        <v>463</v>
      </c>
    </row>
    <row r="75" spans="1:22">
      <c r="A75">
        <v>2003</v>
      </c>
      <c r="B75" s="42">
        <v>111</v>
      </c>
      <c r="C75" s="41">
        <v>138</v>
      </c>
      <c r="D75" s="41">
        <v>98</v>
      </c>
      <c r="E75" s="3">
        <v>91</v>
      </c>
      <c r="F75" s="3">
        <v>77</v>
      </c>
      <c r="G75" s="3">
        <v>46</v>
      </c>
      <c r="H75" s="3">
        <v>27</v>
      </c>
      <c r="I75" s="3">
        <v>32</v>
      </c>
      <c r="J75">
        <v>29</v>
      </c>
      <c r="K75">
        <v>28</v>
      </c>
      <c r="L75">
        <v>29</v>
      </c>
      <c r="M75">
        <v>20</v>
      </c>
      <c r="N75">
        <v>23</v>
      </c>
      <c r="O75">
        <v>16</v>
      </c>
      <c r="P75">
        <v>18</v>
      </c>
      <c r="Q75">
        <v>18</v>
      </c>
      <c r="R75">
        <v>17</v>
      </c>
      <c r="S75">
        <v>16</v>
      </c>
      <c r="T75">
        <v>17</v>
      </c>
      <c r="U75" s="41">
        <v>16</v>
      </c>
      <c r="V75" s="45">
        <v>490</v>
      </c>
    </row>
    <row r="76" spans="1:22">
      <c r="A76">
        <v>2004</v>
      </c>
      <c r="B76" s="42">
        <v>22</v>
      </c>
      <c r="C76" s="42">
        <v>114</v>
      </c>
      <c r="D76" s="41">
        <v>70</v>
      </c>
      <c r="E76" s="3">
        <v>62</v>
      </c>
      <c r="F76" s="3">
        <v>49</v>
      </c>
      <c r="G76" s="3">
        <v>26</v>
      </c>
      <c r="H76" s="3">
        <v>21</v>
      </c>
      <c r="I76" s="3">
        <v>23</v>
      </c>
      <c r="J76">
        <v>20</v>
      </c>
      <c r="K76">
        <v>20</v>
      </c>
      <c r="L76">
        <v>13</v>
      </c>
      <c r="M76">
        <v>12</v>
      </c>
      <c r="N76">
        <v>13</v>
      </c>
      <c r="O76">
        <v>15</v>
      </c>
      <c r="P76">
        <v>9</v>
      </c>
      <c r="Q76">
        <v>9</v>
      </c>
      <c r="R76">
        <v>12</v>
      </c>
      <c r="S76">
        <v>14</v>
      </c>
      <c r="T76">
        <v>13</v>
      </c>
      <c r="U76" s="41">
        <v>13</v>
      </c>
      <c r="V76" s="45">
        <v>445</v>
      </c>
    </row>
    <row r="77" spans="1:22">
      <c r="A77">
        <v>2005</v>
      </c>
      <c r="B77" s="42">
        <v>7</v>
      </c>
      <c r="C77" s="42">
        <v>36</v>
      </c>
      <c r="D77" s="42">
        <v>147</v>
      </c>
      <c r="E77" s="3">
        <v>92</v>
      </c>
      <c r="F77" s="3">
        <v>72</v>
      </c>
      <c r="G77" s="3">
        <v>55</v>
      </c>
      <c r="H77" s="3">
        <v>33</v>
      </c>
      <c r="I77" s="3">
        <v>39</v>
      </c>
      <c r="J77">
        <v>27</v>
      </c>
      <c r="K77">
        <v>28</v>
      </c>
      <c r="L77">
        <v>27</v>
      </c>
      <c r="M77">
        <v>24</v>
      </c>
      <c r="N77">
        <v>19</v>
      </c>
      <c r="O77">
        <v>23</v>
      </c>
      <c r="P77">
        <v>19</v>
      </c>
      <c r="Q77">
        <v>12</v>
      </c>
      <c r="R77">
        <v>18</v>
      </c>
      <c r="S77">
        <v>17</v>
      </c>
      <c r="T77">
        <v>17</v>
      </c>
      <c r="U77" s="41">
        <v>16</v>
      </c>
      <c r="V77" s="45">
        <v>569</v>
      </c>
    </row>
    <row r="78" spans="1:22">
      <c r="A78">
        <v>2006</v>
      </c>
      <c r="B78" s="42">
        <v>1</v>
      </c>
      <c r="C78" s="42">
        <v>5</v>
      </c>
      <c r="D78" s="42">
        <v>43</v>
      </c>
      <c r="E78" s="43">
        <v>103</v>
      </c>
      <c r="F78" s="3">
        <v>98</v>
      </c>
      <c r="G78" s="3">
        <v>69</v>
      </c>
      <c r="H78" s="3">
        <v>48</v>
      </c>
      <c r="I78" s="3">
        <v>42</v>
      </c>
      <c r="J78">
        <v>32</v>
      </c>
      <c r="K78">
        <v>18</v>
      </c>
      <c r="L78">
        <v>20</v>
      </c>
      <c r="M78">
        <v>15</v>
      </c>
      <c r="N78">
        <v>11</v>
      </c>
      <c r="O78">
        <v>7</v>
      </c>
      <c r="P78">
        <v>11</v>
      </c>
      <c r="Q78">
        <v>8</v>
      </c>
      <c r="R78">
        <v>10</v>
      </c>
      <c r="S78">
        <v>10</v>
      </c>
      <c r="T78">
        <v>13</v>
      </c>
      <c r="U78" s="41">
        <v>12</v>
      </c>
      <c r="V78" s="45">
        <v>507</v>
      </c>
    </row>
    <row r="79" spans="1:22">
      <c r="A79">
        <v>2007</v>
      </c>
      <c r="B79" s="1"/>
      <c r="C79" s="42">
        <v>2</v>
      </c>
      <c r="D79" s="42">
        <v>5</v>
      </c>
      <c r="E79" s="43">
        <v>73</v>
      </c>
      <c r="F79" s="43">
        <v>120</v>
      </c>
      <c r="G79" s="3">
        <v>74</v>
      </c>
      <c r="H79" s="3">
        <v>51</v>
      </c>
      <c r="I79" s="3">
        <v>48</v>
      </c>
      <c r="J79">
        <v>38</v>
      </c>
      <c r="K79">
        <v>26</v>
      </c>
      <c r="L79">
        <v>26</v>
      </c>
      <c r="M79">
        <v>25</v>
      </c>
      <c r="N79">
        <v>16</v>
      </c>
      <c r="O79">
        <v>14</v>
      </c>
      <c r="P79">
        <v>10</v>
      </c>
      <c r="Q79">
        <v>11</v>
      </c>
      <c r="R79">
        <v>13</v>
      </c>
      <c r="S79">
        <v>11</v>
      </c>
      <c r="T79">
        <v>15</v>
      </c>
      <c r="U79" s="41">
        <v>14</v>
      </c>
      <c r="V79" s="45">
        <v>518</v>
      </c>
    </row>
    <row r="80" spans="1:22">
      <c r="A80">
        <v>2008</v>
      </c>
      <c r="B80" s="1"/>
      <c r="C80" s="42">
        <v>2</v>
      </c>
      <c r="D80" s="42">
        <v>9</v>
      </c>
      <c r="E80" s="43">
        <v>16</v>
      </c>
      <c r="F80" s="43">
        <v>101</v>
      </c>
      <c r="G80" s="43">
        <v>133</v>
      </c>
      <c r="H80" s="3">
        <v>82</v>
      </c>
      <c r="I80" s="3">
        <v>63</v>
      </c>
      <c r="J80">
        <v>48</v>
      </c>
      <c r="K80">
        <v>39</v>
      </c>
      <c r="L80">
        <v>29</v>
      </c>
      <c r="M80">
        <v>30</v>
      </c>
      <c r="N80">
        <v>28</v>
      </c>
      <c r="O80">
        <v>20</v>
      </c>
      <c r="P80">
        <v>16</v>
      </c>
      <c r="Q80">
        <v>9</v>
      </c>
      <c r="R80">
        <v>13</v>
      </c>
      <c r="S80">
        <v>15</v>
      </c>
      <c r="T80">
        <v>17</v>
      </c>
      <c r="U80" s="41">
        <v>15</v>
      </c>
      <c r="V80" s="45">
        <v>569</v>
      </c>
    </row>
    <row r="81" spans="1:22">
      <c r="A81">
        <v>2009</v>
      </c>
      <c r="B81" s="1"/>
      <c r="C81" s="1"/>
      <c r="D81" s="42">
        <v>8</v>
      </c>
      <c r="E81" s="43">
        <v>23</v>
      </c>
      <c r="F81" s="43">
        <v>37</v>
      </c>
      <c r="G81" s="43">
        <v>122</v>
      </c>
      <c r="H81" s="43">
        <v>156</v>
      </c>
      <c r="I81" s="3">
        <v>86</v>
      </c>
      <c r="J81">
        <v>44</v>
      </c>
      <c r="K81">
        <v>42</v>
      </c>
      <c r="L81">
        <v>23</v>
      </c>
      <c r="M81">
        <v>15</v>
      </c>
      <c r="N81">
        <v>18</v>
      </c>
      <c r="O81">
        <v>11</v>
      </c>
      <c r="P81">
        <v>7</v>
      </c>
      <c r="Q81">
        <v>5</v>
      </c>
      <c r="R81">
        <v>9</v>
      </c>
      <c r="S81">
        <v>9</v>
      </c>
      <c r="T81">
        <v>12</v>
      </c>
      <c r="U81" s="41">
        <v>11</v>
      </c>
      <c r="V81" s="45">
        <v>536</v>
      </c>
    </row>
    <row r="82" spans="1:22">
      <c r="A82">
        <v>2010</v>
      </c>
      <c r="B82" s="1"/>
      <c r="C82" s="1"/>
      <c r="D82" s="42">
        <v>1</v>
      </c>
      <c r="E82" s="43">
        <v>45</v>
      </c>
      <c r="F82" s="43">
        <v>67</v>
      </c>
      <c r="G82" s="43">
        <v>83</v>
      </c>
      <c r="H82" s="43">
        <v>184</v>
      </c>
      <c r="I82" s="43">
        <v>196</v>
      </c>
      <c r="J82">
        <v>65</v>
      </c>
      <c r="K82">
        <v>43</v>
      </c>
      <c r="L82">
        <v>28</v>
      </c>
      <c r="M82">
        <v>20</v>
      </c>
      <c r="N82">
        <v>19</v>
      </c>
      <c r="O82">
        <v>14</v>
      </c>
      <c r="P82">
        <v>10</v>
      </c>
      <c r="Q82">
        <v>10</v>
      </c>
      <c r="R82">
        <v>8</v>
      </c>
      <c r="S82">
        <v>11</v>
      </c>
      <c r="T82">
        <v>11</v>
      </c>
      <c r="U82" s="41">
        <v>7</v>
      </c>
      <c r="V82" s="45">
        <v>569</v>
      </c>
    </row>
    <row r="83" spans="1:22">
      <c r="A83">
        <v>2011</v>
      </c>
      <c r="B83" s="1"/>
      <c r="C83" s="1"/>
      <c r="D83" s="42"/>
      <c r="E83" s="43">
        <v>3</v>
      </c>
      <c r="F83" s="43">
        <v>27</v>
      </c>
      <c r="G83" s="43">
        <v>90</v>
      </c>
      <c r="H83" s="43">
        <v>142</v>
      </c>
      <c r="I83" s="43">
        <v>213</v>
      </c>
      <c r="J83" s="1">
        <v>221</v>
      </c>
      <c r="K83">
        <v>95</v>
      </c>
      <c r="L83">
        <v>64</v>
      </c>
      <c r="M83">
        <v>42</v>
      </c>
      <c r="N83">
        <v>33</v>
      </c>
      <c r="O83">
        <v>29</v>
      </c>
      <c r="P83">
        <v>15</v>
      </c>
      <c r="Q83">
        <v>10</v>
      </c>
      <c r="R83">
        <v>10</v>
      </c>
      <c r="S83">
        <v>13</v>
      </c>
      <c r="T83">
        <v>18</v>
      </c>
      <c r="U83" s="41">
        <v>7</v>
      </c>
      <c r="V83" s="45">
        <v>573</v>
      </c>
    </row>
    <row r="84" spans="1:22">
      <c r="A84">
        <v>2012</v>
      </c>
      <c r="B84" s="1"/>
      <c r="C84" s="1"/>
      <c r="D84" s="42"/>
      <c r="E84" s="42"/>
      <c r="F84" s="43">
        <v>2</v>
      </c>
      <c r="G84" s="43">
        <v>54</v>
      </c>
      <c r="H84" s="43">
        <v>93</v>
      </c>
      <c r="I84" s="43">
        <v>121</v>
      </c>
      <c r="J84" s="1">
        <v>171</v>
      </c>
      <c r="K84" s="1">
        <v>189</v>
      </c>
      <c r="L84">
        <v>95</v>
      </c>
      <c r="M84">
        <v>56</v>
      </c>
      <c r="N84">
        <v>52</v>
      </c>
      <c r="O84">
        <v>38</v>
      </c>
      <c r="P84">
        <v>22</v>
      </c>
      <c r="Q84">
        <v>15</v>
      </c>
      <c r="R84">
        <v>13</v>
      </c>
      <c r="S84">
        <v>16</v>
      </c>
      <c r="T84">
        <v>13</v>
      </c>
      <c r="U84" s="41">
        <v>17</v>
      </c>
      <c r="V84" s="45">
        <v>549</v>
      </c>
    </row>
    <row r="85" spans="1:22">
      <c r="A85">
        <v>2013</v>
      </c>
      <c r="B85" s="1"/>
      <c r="C85" s="1"/>
      <c r="D85" s="1"/>
      <c r="E85" s="1"/>
      <c r="F85" s="1"/>
      <c r="G85" s="43">
        <v>6</v>
      </c>
      <c r="H85" s="43">
        <v>11</v>
      </c>
      <c r="I85" s="43">
        <v>93</v>
      </c>
      <c r="J85" s="1">
        <v>116</v>
      </c>
      <c r="K85" s="1">
        <v>171</v>
      </c>
      <c r="L85" s="1">
        <v>188</v>
      </c>
      <c r="M85">
        <v>64</v>
      </c>
      <c r="N85">
        <v>60</v>
      </c>
      <c r="O85">
        <v>42</v>
      </c>
      <c r="P85">
        <v>25</v>
      </c>
      <c r="Q85">
        <v>18</v>
      </c>
      <c r="R85">
        <v>12</v>
      </c>
      <c r="S85">
        <v>15</v>
      </c>
      <c r="T85">
        <v>18</v>
      </c>
      <c r="U85" s="41">
        <v>13</v>
      </c>
      <c r="V85" s="45">
        <v>614</v>
      </c>
    </row>
    <row r="86" spans="1:22">
      <c r="A86">
        <v>2014</v>
      </c>
      <c r="B86" s="1"/>
      <c r="C86" s="1"/>
      <c r="D86" s="1"/>
      <c r="E86" s="1"/>
      <c r="F86" s="1"/>
      <c r="G86" s="1"/>
      <c r="H86" s="43">
        <v>1</v>
      </c>
      <c r="I86" s="43">
        <v>25</v>
      </c>
      <c r="J86" s="1">
        <v>84</v>
      </c>
      <c r="K86" s="1">
        <v>131</v>
      </c>
      <c r="L86" s="1">
        <v>208</v>
      </c>
      <c r="M86" s="1">
        <v>222</v>
      </c>
      <c r="N86">
        <v>80</v>
      </c>
      <c r="O86">
        <v>60</v>
      </c>
      <c r="P86">
        <v>43</v>
      </c>
      <c r="Q86">
        <v>32</v>
      </c>
      <c r="R86">
        <v>30</v>
      </c>
      <c r="S86">
        <v>25</v>
      </c>
      <c r="T86">
        <v>19</v>
      </c>
      <c r="U86" s="41">
        <v>12</v>
      </c>
      <c r="V86" s="45">
        <v>652</v>
      </c>
    </row>
    <row r="87" spans="1:22">
      <c r="A87">
        <v>2015</v>
      </c>
      <c r="B87" s="1"/>
      <c r="C87" s="1"/>
      <c r="D87" s="1"/>
      <c r="E87" s="1"/>
      <c r="F87" s="1"/>
      <c r="G87" s="1"/>
      <c r="H87" s="1"/>
      <c r="I87" s="43">
        <v>2</v>
      </c>
      <c r="J87" s="1">
        <v>27</v>
      </c>
      <c r="K87" s="1">
        <v>100</v>
      </c>
      <c r="L87" s="1">
        <v>118</v>
      </c>
      <c r="M87" s="1">
        <v>162</v>
      </c>
      <c r="N87" s="1">
        <v>171</v>
      </c>
      <c r="O87">
        <v>79</v>
      </c>
      <c r="P87">
        <v>51</v>
      </c>
      <c r="Q87">
        <v>32</v>
      </c>
      <c r="R87">
        <v>19</v>
      </c>
      <c r="S87">
        <v>21</v>
      </c>
      <c r="T87">
        <v>18</v>
      </c>
      <c r="U87" s="41">
        <v>8</v>
      </c>
      <c r="V87" s="45">
        <v>649</v>
      </c>
    </row>
    <row r="88" spans="1:22">
      <c r="A88">
        <v>2016</v>
      </c>
      <c r="B88" s="1"/>
      <c r="C88" s="1"/>
      <c r="D88" s="1"/>
      <c r="E88" s="1"/>
      <c r="F88" s="1"/>
      <c r="G88" s="1"/>
      <c r="H88" s="1"/>
      <c r="I88" s="43">
        <v>1</v>
      </c>
      <c r="J88" s="1">
        <v>3</v>
      </c>
      <c r="K88" s="1">
        <v>119</v>
      </c>
      <c r="L88" s="1">
        <v>171</v>
      </c>
      <c r="M88" s="1">
        <v>184</v>
      </c>
      <c r="N88" s="1">
        <v>250</v>
      </c>
      <c r="O88" s="1">
        <v>270</v>
      </c>
      <c r="P88">
        <v>69</v>
      </c>
      <c r="Q88">
        <v>31</v>
      </c>
      <c r="R88">
        <v>28</v>
      </c>
      <c r="S88">
        <v>28</v>
      </c>
      <c r="T88">
        <v>26</v>
      </c>
      <c r="U88" s="41">
        <v>16</v>
      </c>
      <c r="V88" s="45">
        <v>712</v>
      </c>
    </row>
    <row r="89" spans="1:22">
      <c r="A89">
        <v>2017</v>
      </c>
      <c r="B89" s="1"/>
      <c r="C89" s="1"/>
      <c r="D89" s="1"/>
      <c r="E89" s="1"/>
      <c r="F89" s="1"/>
      <c r="G89" s="1"/>
      <c r="H89" s="1"/>
      <c r="I89" s="1"/>
      <c r="J89" s="1"/>
      <c r="K89" s="1">
        <v>9</v>
      </c>
      <c r="L89" s="1">
        <v>117</v>
      </c>
      <c r="M89" s="1">
        <v>140</v>
      </c>
      <c r="N89" s="1">
        <v>150</v>
      </c>
      <c r="O89" s="1">
        <v>188</v>
      </c>
      <c r="P89" s="1">
        <v>205</v>
      </c>
      <c r="Q89">
        <v>49</v>
      </c>
      <c r="R89">
        <v>30</v>
      </c>
      <c r="S89">
        <v>28</v>
      </c>
      <c r="T89">
        <v>14</v>
      </c>
      <c r="U89" s="41">
        <v>7</v>
      </c>
      <c r="V89" s="45">
        <v>673</v>
      </c>
    </row>
    <row r="90" spans="1:22">
      <c r="A90">
        <v>2018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>
        <v>3</v>
      </c>
      <c r="M90" s="1">
        <v>115</v>
      </c>
      <c r="N90" s="1">
        <v>154</v>
      </c>
      <c r="O90" s="1">
        <v>183</v>
      </c>
      <c r="P90" s="1">
        <v>189</v>
      </c>
      <c r="Q90" s="1">
        <v>205</v>
      </c>
      <c r="R90">
        <v>64</v>
      </c>
      <c r="S90">
        <v>43</v>
      </c>
      <c r="T90">
        <v>28</v>
      </c>
      <c r="U90" s="41">
        <v>19</v>
      </c>
      <c r="V90" s="45">
        <v>732</v>
      </c>
    </row>
    <row r="91" spans="1:22">
      <c r="A91">
        <v>2019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>
        <v>87</v>
      </c>
      <c r="O91" s="1">
        <v>92</v>
      </c>
      <c r="P91" s="1">
        <v>100</v>
      </c>
      <c r="Q91" s="1">
        <v>106</v>
      </c>
      <c r="R91" s="1">
        <v>119</v>
      </c>
      <c r="S91">
        <v>45</v>
      </c>
      <c r="T91">
        <v>40</v>
      </c>
      <c r="U91" s="41">
        <v>23</v>
      </c>
      <c r="V91" s="45">
        <v>682</v>
      </c>
    </row>
    <row r="92" spans="1:22">
      <c r="A92">
        <v>2020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>
        <v>5</v>
      </c>
      <c r="O92" s="1">
        <v>92</v>
      </c>
      <c r="P92" s="1">
        <v>111</v>
      </c>
      <c r="Q92" s="1">
        <v>122</v>
      </c>
      <c r="R92" s="1">
        <v>131</v>
      </c>
      <c r="S92" s="1">
        <v>164</v>
      </c>
      <c r="T92">
        <v>151</v>
      </c>
      <c r="U92" s="41">
        <v>27</v>
      </c>
      <c r="V92" s="47">
        <v>685</v>
      </c>
    </row>
    <row r="93" spans="1:22">
      <c r="A93">
        <v>2021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v>1</v>
      </c>
      <c r="O93" s="1">
        <v>4</v>
      </c>
      <c r="P93" s="1">
        <v>70</v>
      </c>
      <c r="Q93" s="1">
        <v>89</v>
      </c>
      <c r="R93" s="1">
        <v>84</v>
      </c>
      <c r="S93" s="1">
        <v>122</v>
      </c>
      <c r="T93" s="1">
        <v>145</v>
      </c>
      <c r="U93" s="41">
        <v>144</v>
      </c>
      <c r="V93" s="47">
        <v>793</v>
      </c>
    </row>
    <row r="94" spans="1:22">
      <c r="A94">
        <v>2022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>
        <v>1</v>
      </c>
      <c r="Q94" s="1">
        <v>54</v>
      </c>
      <c r="R94" s="1">
        <v>109</v>
      </c>
      <c r="S94" s="1">
        <v>129</v>
      </c>
      <c r="T94" s="1">
        <v>151</v>
      </c>
      <c r="U94" s="42">
        <v>174</v>
      </c>
      <c r="V94" s="45">
        <v>1108</v>
      </c>
    </row>
    <row r="95" spans="1:22">
      <c r="A95">
        <v>2023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>
        <v>1</v>
      </c>
      <c r="R95" s="1">
        <v>2</v>
      </c>
      <c r="S95" s="1">
        <v>23</v>
      </c>
      <c r="T95" s="1">
        <v>35</v>
      </c>
      <c r="U95" s="42">
        <v>58</v>
      </c>
      <c r="V95" s="46"/>
    </row>
    <row r="96" spans="1:22">
      <c r="A96">
        <v>2024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>
        <v>1</v>
      </c>
      <c r="T96" s="1">
        <v>1</v>
      </c>
      <c r="U96" s="42">
        <v>18</v>
      </c>
      <c r="V96" s="46"/>
    </row>
    <row r="97" spans="1:22">
      <c r="A97">
        <v>2025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2">
        <v>48</v>
      </c>
      <c r="V97" s="46"/>
    </row>
    <row r="98" spans="1:22">
      <c r="A98" t="s">
        <v>8</v>
      </c>
      <c r="B98">
        <f>SUM(B4:B96)</f>
        <v>2756</v>
      </c>
      <c r="C98">
        <f>SUM(C4:C96)</f>
        <v>2763</v>
      </c>
      <c r="D98">
        <f>SUM(D4:D96)</f>
        <v>2604</v>
      </c>
      <c r="E98">
        <f>SUM(E4:E96)</f>
        <v>2724</v>
      </c>
      <c r="F98">
        <f>SUM(F4:F96)</f>
        <v>2718</v>
      </c>
      <c r="G98">
        <f t="shared" ref="G98:P98" si="0">SUM(G4:G96)</f>
        <v>2604</v>
      </c>
      <c r="H98">
        <f t="shared" si="0"/>
        <v>2270</v>
      </c>
      <c r="I98">
        <f t="shared" si="0"/>
        <v>2538</v>
      </c>
      <c r="J98">
        <f t="shared" si="0"/>
        <v>2416</v>
      </c>
      <c r="K98">
        <f t="shared" si="0"/>
        <v>2517</v>
      </c>
      <c r="L98">
        <f t="shared" si="0"/>
        <v>2527</v>
      </c>
      <c r="M98">
        <f t="shared" si="0"/>
        <v>2424</v>
      </c>
      <c r="N98">
        <f t="shared" si="0"/>
        <v>2360</v>
      </c>
      <c r="O98">
        <f t="shared" si="0"/>
        <v>2336</v>
      </c>
      <c r="P98">
        <f t="shared" si="0"/>
        <v>2145</v>
      </c>
      <c r="Q98">
        <f>SUM(Q4:Q96)</f>
        <v>1888</v>
      </c>
      <c r="R98">
        <f>SUM(R4:R96)</f>
        <v>1799</v>
      </c>
      <c r="S98">
        <f>SUM(S4:S96)</f>
        <v>1824</v>
      </c>
      <c r="T98">
        <f>SUM(T4:T97)</f>
        <v>1859</v>
      </c>
      <c r="U98">
        <f>SUM(U4:U97)</f>
        <v>1687</v>
      </c>
    </row>
    <row r="100" spans="1:22">
      <c r="A100" t="s">
        <v>9</v>
      </c>
      <c r="B100">
        <f>SUM(B6:B96)</f>
        <v>2753</v>
      </c>
      <c r="C100">
        <f>SUM(C6:C96)</f>
        <v>2761</v>
      </c>
      <c r="D100">
        <f>SUM(D6:D96)</f>
        <v>2603</v>
      </c>
      <c r="E100">
        <f>SUM(E6:E96)</f>
        <v>2722</v>
      </c>
      <c r="F100">
        <f>SUM(F6:F96)</f>
        <v>2718</v>
      </c>
      <c r="G100">
        <f t="shared" ref="G100:T100" si="1">SUM(G6:G96)</f>
        <v>2604</v>
      </c>
      <c r="H100">
        <f t="shared" si="1"/>
        <v>2270</v>
      </c>
      <c r="I100">
        <f t="shared" si="1"/>
        <v>2538</v>
      </c>
      <c r="J100">
        <f t="shared" si="1"/>
        <v>2416</v>
      </c>
      <c r="K100">
        <f t="shared" si="1"/>
        <v>2517</v>
      </c>
      <c r="L100">
        <f t="shared" si="1"/>
        <v>2527</v>
      </c>
      <c r="M100">
        <f t="shared" si="1"/>
        <v>2424</v>
      </c>
      <c r="N100">
        <f t="shared" si="1"/>
        <v>2360</v>
      </c>
      <c r="O100">
        <f t="shared" si="1"/>
        <v>2336</v>
      </c>
      <c r="P100">
        <f t="shared" si="1"/>
        <v>2145</v>
      </c>
      <c r="Q100">
        <f t="shared" si="1"/>
        <v>1888</v>
      </c>
      <c r="R100">
        <f t="shared" si="1"/>
        <v>1799</v>
      </c>
      <c r="S100">
        <f t="shared" si="1"/>
        <v>1824</v>
      </c>
      <c r="T100">
        <f t="shared" si="1"/>
        <v>1859</v>
      </c>
      <c r="U100">
        <f>SUM(U6:U97)</f>
        <v>1687</v>
      </c>
    </row>
    <row r="101" spans="1:22">
      <c r="A101" t="s">
        <v>10</v>
      </c>
      <c r="B101">
        <f>SUM(B79:B84)</f>
        <v>0</v>
      </c>
      <c r="C101">
        <f>SUM(C79:C84)</f>
        <v>4</v>
      </c>
      <c r="D101">
        <f>SUM(D79:D84)</f>
        <v>23</v>
      </c>
      <c r="E101">
        <f>SUM(E79:E84)</f>
        <v>160</v>
      </c>
      <c r="F101">
        <f>SUM(F79:F84)</f>
        <v>354</v>
      </c>
      <c r="G101">
        <f>SUM(G80:G85)</f>
        <v>488</v>
      </c>
      <c r="H101">
        <f>SUM(H81:H86)</f>
        <v>587</v>
      </c>
      <c r="I101">
        <f>SUM(I82:I88)</f>
        <v>651</v>
      </c>
      <c r="J101">
        <f>SUM(J83:J88)</f>
        <v>622</v>
      </c>
      <c r="K101">
        <f>SUM(K84:K89)</f>
        <v>719</v>
      </c>
      <c r="L101">
        <f>SUM(L85:L90)</f>
        <v>805</v>
      </c>
      <c r="M101">
        <f>SUM(M86:M90)</f>
        <v>823</v>
      </c>
      <c r="N101">
        <f>SUM(N87:N94)</f>
        <v>818</v>
      </c>
      <c r="O101">
        <f>SUM(O88:O94)</f>
        <v>829</v>
      </c>
      <c r="P101">
        <f>SUM(P89:P94)</f>
        <v>676</v>
      </c>
      <c r="Q101">
        <f>SUM(Q90:Q95)</f>
        <v>577</v>
      </c>
      <c r="R101">
        <f>SUM(R91:R96)</f>
        <v>445</v>
      </c>
      <c r="S101">
        <f>SUM(S92:S96)</f>
        <v>439</v>
      </c>
      <c r="T101">
        <f>SUM(T93:T96)</f>
        <v>332</v>
      </c>
      <c r="U101">
        <f>U94+U95+U97+U96</f>
        <v>298</v>
      </c>
    </row>
    <row r="102" spans="1:22">
      <c r="A102" t="s">
        <v>11</v>
      </c>
      <c r="B102">
        <f>B100-B101</f>
        <v>2753</v>
      </c>
      <c r="C102">
        <f>C100-C101</f>
        <v>2757</v>
      </c>
      <c r="D102">
        <f>D100-D101</f>
        <v>2580</v>
      </c>
      <c r="E102">
        <f>E100-E101</f>
        <v>2562</v>
      </c>
      <c r="F102">
        <f>F100-F101</f>
        <v>2364</v>
      </c>
      <c r="G102">
        <f t="shared" ref="G102:U102" si="2">G100-G101</f>
        <v>2116</v>
      </c>
      <c r="H102">
        <f t="shared" si="2"/>
        <v>1683</v>
      </c>
      <c r="I102">
        <f t="shared" si="2"/>
        <v>1887</v>
      </c>
      <c r="J102">
        <f t="shared" si="2"/>
        <v>1794</v>
      </c>
      <c r="K102">
        <f t="shared" si="2"/>
        <v>1798</v>
      </c>
      <c r="L102">
        <f t="shared" si="2"/>
        <v>1722</v>
      </c>
      <c r="M102">
        <f t="shared" si="2"/>
        <v>1601</v>
      </c>
      <c r="N102">
        <f t="shared" si="2"/>
        <v>1542</v>
      </c>
      <c r="O102">
        <f t="shared" si="2"/>
        <v>1507</v>
      </c>
      <c r="P102">
        <f t="shared" si="2"/>
        <v>1469</v>
      </c>
      <c r="Q102">
        <f t="shared" si="2"/>
        <v>1311</v>
      </c>
      <c r="R102">
        <f t="shared" si="2"/>
        <v>1354</v>
      </c>
      <c r="S102">
        <f t="shared" si="2"/>
        <v>1385</v>
      </c>
      <c r="T102">
        <f t="shared" si="2"/>
        <v>1527</v>
      </c>
      <c r="U102">
        <f t="shared" si="2"/>
        <v>1389</v>
      </c>
    </row>
  </sheetData>
  <phoneticPr fontId="2"/>
  <pageMargins left="0.75" right="0.75" top="1" bottom="1" header="0.5" footer="0.5"/>
  <pageSetup paperSize="0" orientation="portrait" horizontalDpi="4294967292" verticalDpi="4294967292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>
      <selection activeCell="E39" sqref="E39"/>
    </sheetView>
  </sheetViews>
  <sheetFormatPr baseColWidth="10" defaultRowHeight="13"/>
  <sheetData/>
  <sheetCalcPr fullCalcOnLoad="1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U94"/>
  <sheetViews>
    <sheetView workbookViewId="0">
      <pane xSplit="1" ySplit="3" topLeftCell="C63" activePane="bottomRight" state="frozen"/>
      <selection pane="topRight" activeCell="B1" sqref="B1"/>
      <selection pane="bottomLeft" activeCell="A4" sqref="A4"/>
      <selection pane="bottomRight" activeCell="T80" sqref="T80:U80"/>
    </sheetView>
  </sheetViews>
  <sheetFormatPr baseColWidth="10" defaultRowHeight="13"/>
  <cols>
    <col min="2" max="20" width="6.140625" customWidth="1"/>
    <col min="21" max="21" width="7.5703125" customWidth="1"/>
  </cols>
  <sheetData>
    <row r="3" spans="1:21">
      <c r="A3" t="s">
        <v>97</v>
      </c>
      <c r="B3">
        <v>2003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  <c r="M3">
        <v>2014</v>
      </c>
      <c r="N3">
        <v>2015</v>
      </c>
      <c r="O3">
        <v>2016</v>
      </c>
      <c r="P3">
        <v>2017</v>
      </c>
      <c r="Q3">
        <v>2018</v>
      </c>
      <c r="R3">
        <v>2019</v>
      </c>
      <c r="S3">
        <v>2020</v>
      </c>
      <c r="T3">
        <v>2021</v>
      </c>
      <c r="U3">
        <v>2022</v>
      </c>
    </row>
    <row r="4" spans="1:21">
      <c r="U4" s="40">
        <v>1</v>
      </c>
    </row>
    <row r="5" spans="1:21">
      <c r="A5" t="s">
        <v>18</v>
      </c>
      <c r="K5" s="2">
        <v>1</v>
      </c>
      <c r="R5" s="2">
        <v>1</v>
      </c>
      <c r="T5" s="2">
        <v>1</v>
      </c>
      <c r="U5" s="41"/>
    </row>
    <row r="6" spans="1:21">
      <c r="A6" t="s">
        <v>19</v>
      </c>
      <c r="J6" s="2">
        <v>1</v>
      </c>
      <c r="K6" s="3"/>
      <c r="Q6" s="2">
        <v>1</v>
      </c>
      <c r="R6" s="3"/>
      <c r="S6" s="2">
        <v>1</v>
      </c>
      <c r="T6" s="3"/>
      <c r="U6" s="41">
        <v>1</v>
      </c>
    </row>
    <row r="7" spans="1:21">
      <c r="A7" t="s">
        <v>20</v>
      </c>
      <c r="I7" s="2">
        <v>1</v>
      </c>
      <c r="K7" s="3"/>
      <c r="P7" s="2">
        <v>2</v>
      </c>
      <c r="Q7" s="3"/>
      <c r="R7" s="3">
        <v>1</v>
      </c>
      <c r="S7" s="3"/>
      <c r="T7" s="3">
        <v>2</v>
      </c>
      <c r="U7" s="41">
        <v>2</v>
      </c>
    </row>
    <row r="8" spans="1:21">
      <c r="A8" t="s">
        <v>21</v>
      </c>
      <c r="E8" s="2">
        <v>2</v>
      </c>
      <c r="F8">
        <v>1</v>
      </c>
      <c r="G8">
        <v>1</v>
      </c>
      <c r="H8">
        <v>2</v>
      </c>
      <c r="I8" s="3"/>
      <c r="J8" s="3">
        <v>2</v>
      </c>
      <c r="K8" s="3"/>
      <c r="O8" s="2">
        <v>2</v>
      </c>
      <c r="P8" s="3"/>
      <c r="Q8" s="3">
        <v>1</v>
      </c>
      <c r="R8" s="3"/>
      <c r="S8" s="3">
        <v>2</v>
      </c>
      <c r="T8" s="3">
        <v>2</v>
      </c>
      <c r="U8" s="41">
        <v>2</v>
      </c>
    </row>
    <row r="9" spans="1:21">
      <c r="A9" t="s">
        <v>22</v>
      </c>
      <c r="C9" s="40">
        <v>1</v>
      </c>
      <c r="D9" s="40">
        <v>1</v>
      </c>
      <c r="E9" s="3">
        <v>2</v>
      </c>
      <c r="G9">
        <v>1</v>
      </c>
      <c r="I9" s="3">
        <v>2</v>
      </c>
      <c r="J9" s="3">
        <v>1</v>
      </c>
      <c r="K9" s="3"/>
      <c r="M9" s="2">
        <v>1</v>
      </c>
      <c r="N9" s="2">
        <v>2</v>
      </c>
      <c r="O9" s="3"/>
      <c r="P9" s="3">
        <v>1</v>
      </c>
      <c r="Q9" s="3"/>
      <c r="R9" s="3">
        <v>2</v>
      </c>
      <c r="S9" s="3">
        <v>2</v>
      </c>
      <c r="T9" s="3">
        <v>2</v>
      </c>
      <c r="U9" s="41"/>
    </row>
    <row r="10" spans="1:21">
      <c r="A10" t="s">
        <v>23</v>
      </c>
      <c r="B10" s="40">
        <v>1</v>
      </c>
      <c r="C10" s="41">
        <v>1</v>
      </c>
      <c r="D10" s="41">
        <v>5</v>
      </c>
      <c r="E10" s="3">
        <v>1</v>
      </c>
      <c r="F10">
        <v>2</v>
      </c>
      <c r="G10">
        <v>2</v>
      </c>
      <c r="H10">
        <v>2</v>
      </c>
      <c r="I10" s="3"/>
      <c r="K10" s="3"/>
      <c r="L10">
        <v>2</v>
      </c>
      <c r="M10" s="3">
        <v>2</v>
      </c>
      <c r="N10" s="3"/>
      <c r="O10" s="3">
        <v>1</v>
      </c>
      <c r="P10" s="3">
        <v>1</v>
      </c>
      <c r="Q10" s="3">
        <v>2</v>
      </c>
      <c r="R10" s="3">
        <v>2</v>
      </c>
      <c r="S10" s="3">
        <v>2</v>
      </c>
      <c r="T10" s="3"/>
      <c r="U10" s="41">
        <v>1</v>
      </c>
    </row>
    <row r="11" spans="1:21">
      <c r="A11" t="s">
        <v>24</v>
      </c>
      <c r="B11" s="41">
        <v>2</v>
      </c>
      <c r="C11" s="41">
        <v>6</v>
      </c>
      <c r="D11" s="41">
        <v>1</v>
      </c>
      <c r="E11" s="3">
        <v>2</v>
      </c>
      <c r="F11">
        <v>1</v>
      </c>
      <c r="G11">
        <v>1</v>
      </c>
      <c r="H11">
        <v>2</v>
      </c>
      <c r="I11" s="3"/>
      <c r="J11" s="3"/>
      <c r="K11" s="3">
        <v>3</v>
      </c>
      <c r="L11">
        <v>2</v>
      </c>
      <c r="M11" s="3">
        <v>1</v>
      </c>
      <c r="N11" s="3">
        <v>1</v>
      </c>
      <c r="O11" s="3">
        <v>2</v>
      </c>
      <c r="P11" s="3">
        <v>2</v>
      </c>
      <c r="Q11" s="3">
        <v>3</v>
      </c>
      <c r="R11" s="3">
        <v>2</v>
      </c>
      <c r="S11" s="3"/>
      <c r="T11" s="3">
        <v>1</v>
      </c>
      <c r="U11" s="41">
        <v>2</v>
      </c>
    </row>
    <row r="12" spans="1:21">
      <c r="A12" t="s">
        <v>25</v>
      </c>
      <c r="B12" s="41">
        <v>6</v>
      </c>
      <c r="C12" s="41">
        <v>2</v>
      </c>
      <c r="D12" s="41">
        <v>2</v>
      </c>
      <c r="E12" s="3">
        <v>2</v>
      </c>
      <c r="F12">
        <v>3</v>
      </c>
      <c r="G12">
        <v>2</v>
      </c>
      <c r="I12" s="3"/>
      <c r="J12" s="3"/>
      <c r="K12" s="3">
        <v>2</v>
      </c>
      <c r="L12">
        <v>2</v>
      </c>
      <c r="M12" s="3">
        <v>1</v>
      </c>
      <c r="N12" s="3">
        <v>2</v>
      </c>
      <c r="O12" s="3">
        <v>2</v>
      </c>
      <c r="P12" s="3">
        <v>3</v>
      </c>
      <c r="Q12" s="3">
        <v>3</v>
      </c>
      <c r="R12" s="3"/>
      <c r="S12" s="3">
        <v>1</v>
      </c>
      <c r="T12" s="3">
        <v>2</v>
      </c>
      <c r="U12" s="41">
        <v>3</v>
      </c>
    </row>
    <row r="13" spans="1:21">
      <c r="A13" t="s">
        <v>26</v>
      </c>
      <c r="B13" s="41">
        <v>4</v>
      </c>
      <c r="C13" s="41">
        <v>2</v>
      </c>
      <c r="D13" s="41">
        <v>5</v>
      </c>
      <c r="E13" s="3">
        <v>3</v>
      </c>
      <c r="F13">
        <v>3</v>
      </c>
      <c r="G13">
        <v>3</v>
      </c>
      <c r="I13" s="3">
        <v>2</v>
      </c>
      <c r="J13" s="3">
        <v>3</v>
      </c>
      <c r="K13" s="3">
        <v>1</v>
      </c>
      <c r="L13">
        <v>2</v>
      </c>
      <c r="M13" s="3">
        <v>2</v>
      </c>
      <c r="N13" s="3">
        <v>2</v>
      </c>
      <c r="O13" s="3">
        <v>4</v>
      </c>
      <c r="P13" s="3">
        <v>5</v>
      </c>
      <c r="Q13" s="3"/>
      <c r="R13" s="3">
        <v>1</v>
      </c>
      <c r="S13" s="3">
        <v>2</v>
      </c>
      <c r="T13" s="3">
        <v>5</v>
      </c>
      <c r="U13" s="41"/>
    </row>
    <row r="14" spans="1:21">
      <c r="A14" t="s">
        <v>27</v>
      </c>
      <c r="B14" s="41">
        <v>3</v>
      </c>
      <c r="C14" s="41">
        <v>6</v>
      </c>
      <c r="D14" s="41">
        <v>3</v>
      </c>
      <c r="E14" s="3">
        <v>4</v>
      </c>
      <c r="H14">
        <v>3</v>
      </c>
      <c r="I14" s="3">
        <v>4</v>
      </c>
      <c r="J14" s="3">
        <v>2</v>
      </c>
      <c r="K14" s="3">
        <v>3</v>
      </c>
      <c r="L14">
        <v>4</v>
      </c>
      <c r="M14" s="3">
        <v>3</v>
      </c>
      <c r="N14" s="3">
        <v>5</v>
      </c>
      <c r="O14" s="3">
        <v>5</v>
      </c>
      <c r="P14" s="3">
        <v>1</v>
      </c>
      <c r="Q14" s="3">
        <v>1</v>
      </c>
      <c r="R14" s="3">
        <v>3</v>
      </c>
      <c r="S14" s="3">
        <v>4</v>
      </c>
      <c r="T14" s="3">
        <v>1</v>
      </c>
      <c r="U14" s="41">
        <v>4</v>
      </c>
    </row>
    <row r="15" spans="1:21">
      <c r="A15" t="s">
        <v>28</v>
      </c>
      <c r="B15" s="41">
        <v>8</v>
      </c>
      <c r="C15" s="41">
        <v>3</v>
      </c>
      <c r="D15" s="41">
        <v>4</v>
      </c>
      <c r="E15" s="3"/>
      <c r="H15">
        <v>4</v>
      </c>
      <c r="I15" s="3">
        <v>2</v>
      </c>
      <c r="J15" s="3">
        <v>2</v>
      </c>
      <c r="K15" s="3">
        <v>5</v>
      </c>
      <c r="L15">
        <v>4</v>
      </c>
      <c r="M15" s="3">
        <v>5</v>
      </c>
      <c r="N15" s="3">
        <v>10</v>
      </c>
      <c r="O15" s="3">
        <v>4</v>
      </c>
      <c r="P15" s="3">
        <v>1</v>
      </c>
      <c r="Q15" s="3">
        <v>2</v>
      </c>
      <c r="R15" s="3">
        <v>6</v>
      </c>
      <c r="S15" s="3">
        <v>5</v>
      </c>
      <c r="T15" s="3">
        <v>7</v>
      </c>
      <c r="U15" s="41">
        <v>6</v>
      </c>
    </row>
    <row r="16" spans="1:21">
      <c r="A16" t="s">
        <v>29</v>
      </c>
      <c r="B16" s="41">
        <v>3</v>
      </c>
      <c r="C16" s="41">
        <v>6</v>
      </c>
      <c r="D16" s="41"/>
      <c r="E16" s="3">
        <v>1</v>
      </c>
      <c r="F16">
        <v>6</v>
      </c>
      <c r="G16">
        <v>3</v>
      </c>
      <c r="H16">
        <v>3</v>
      </c>
      <c r="I16" s="3">
        <v>3</v>
      </c>
      <c r="J16" s="3">
        <v>4</v>
      </c>
      <c r="K16" s="3">
        <v>4</v>
      </c>
      <c r="L16">
        <v>10</v>
      </c>
      <c r="M16" s="3">
        <v>11</v>
      </c>
      <c r="N16" s="3">
        <v>3</v>
      </c>
      <c r="O16" s="3">
        <v>1</v>
      </c>
      <c r="P16" s="3">
        <v>3</v>
      </c>
      <c r="Q16" s="3">
        <v>5</v>
      </c>
      <c r="R16" s="3">
        <v>6</v>
      </c>
      <c r="S16" s="3">
        <v>7</v>
      </c>
      <c r="T16" s="3">
        <v>7</v>
      </c>
      <c r="U16" s="41">
        <v>3</v>
      </c>
    </row>
    <row r="17" spans="1:21">
      <c r="A17" t="s">
        <v>30</v>
      </c>
      <c r="B17" s="41">
        <v>6</v>
      </c>
      <c r="C17" s="41"/>
      <c r="D17" s="41">
        <v>1</v>
      </c>
      <c r="E17" s="3">
        <v>8</v>
      </c>
      <c r="F17">
        <v>5</v>
      </c>
      <c r="G17">
        <v>5</v>
      </c>
      <c r="H17">
        <v>5</v>
      </c>
      <c r="I17" s="3">
        <v>7</v>
      </c>
      <c r="J17" s="3">
        <v>7</v>
      </c>
      <c r="K17" s="3">
        <v>12</v>
      </c>
      <c r="L17">
        <v>11</v>
      </c>
      <c r="M17" s="3">
        <v>1</v>
      </c>
      <c r="N17" s="3">
        <v>2</v>
      </c>
      <c r="O17" s="3">
        <v>4</v>
      </c>
      <c r="P17" s="3">
        <v>7</v>
      </c>
      <c r="Q17" s="3">
        <v>6</v>
      </c>
      <c r="R17" s="3">
        <v>8</v>
      </c>
      <c r="S17" s="3">
        <v>7</v>
      </c>
      <c r="T17" s="3">
        <v>5</v>
      </c>
      <c r="U17" s="41">
        <v>3</v>
      </c>
    </row>
    <row r="18" spans="1:21">
      <c r="A18" t="s">
        <v>31</v>
      </c>
      <c r="B18" s="41"/>
      <c r="C18" s="41">
        <v>1</v>
      </c>
      <c r="D18" s="41">
        <v>8</v>
      </c>
      <c r="E18" s="3">
        <v>6</v>
      </c>
      <c r="F18">
        <v>4</v>
      </c>
      <c r="G18">
        <v>4</v>
      </c>
      <c r="H18">
        <v>9</v>
      </c>
      <c r="I18" s="3">
        <v>6</v>
      </c>
      <c r="J18" s="3">
        <v>4</v>
      </c>
      <c r="K18" s="3">
        <v>15</v>
      </c>
      <c r="L18">
        <v>3</v>
      </c>
      <c r="M18" s="3">
        <v>2</v>
      </c>
      <c r="N18" s="3">
        <v>6</v>
      </c>
      <c r="O18" s="3">
        <v>8</v>
      </c>
      <c r="P18" s="3">
        <v>6</v>
      </c>
      <c r="Q18" s="3">
        <v>11</v>
      </c>
      <c r="R18" s="3">
        <v>8</v>
      </c>
      <c r="S18" s="3">
        <v>7</v>
      </c>
      <c r="T18" s="3">
        <v>3</v>
      </c>
      <c r="U18" s="41">
        <v>12</v>
      </c>
    </row>
    <row r="19" spans="1:21">
      <c r="A19" t="s">
        <v>32</v>
      </c>
      <c r="B19" s="41">
        <v>3</v>
      </c>
      <c r="C19" s="41">
        <v>8</v>
      </c>
      <c r="D19" s="41">
        <v>6</v>
      </c>
      <c r="E19" s="3">
        <v>5</v>
      </c>
      <c r="F19">
        <v>4</v>
      </c>
      <c r="G19">
        <v>5</v>
      </c>
      <c r="H19">
        <v>5</v>
      </c>
      <c r="I19" s="3">
        <v>12</v>
      </c>
      <c r="J19" s="3">
        <v>12</v>
      </c>
      <c r="K19" s="3">
        <v>2</v>
      </c>
      <c r="L19">
        <v>3</v>
      </c>
      <c r="M19" s="3">
        <v>8</v>
      </c>
      <c r="N19" s="3">
        <v>10</v>
      </c>
      <c r="O19" s="3">
        <v>9</v>
      </c>
      <c r="P19" s="3">
        <v>10</v>
      </c>
      <c r="Q19" s="3">
        <v>10</v>
      </c>
      <c r="R19" s="3">
        <v>10</v>
      </c>
      <c r="S19" s="3">
        <v>4</v>
      </c>
      <c r="T19" s="3">
        <v>12</v>
      </c>
      <c r="U19" s="41">
        <v>17</v>
      </c>
    </row>
    <row r="20" spans="1:21">
      <c r="A20" t="s">
        <v>33</v>
      </c>
      <c r="B20" s="41">
        <v>11</v>
      </c>
      <c r="C20" s="41">
        <v>7</v>
      </c>
      <c r="D20" s="41">
        <v>6</v>
      </c>
      <c r="E20" s="3">
        <v>5</v>
      </c>
      <c r="F20">
        <v>15</v>
      </c>
      <c r="G20">
        <v>11</v>
      </c>
      <c r="H20">
        <v>15</v>
      </c>
      <c r="I20" s="3">
        <v>16</v>
      </c>
      <c r="J20" s="3">
        <v>16</v>
      </c>
      <c r="K20" s="3">
        <v>5</v>
      </c>
      <c r="L20">
        <v>8</v>
      </c>
      <c r="M20" s="3">
        <v>13</v>
      </c>
      <c r="N20" s="3">
        <v>6</v>
      </c>
      <c r="O20" s="3">
        <v>11</v>
      </c>
      <c r="P20" s="3">
        <v>11</v>
      </c>
      <c r="Q20" s="3">
        <v>10</v>
      </c>
      <c r="R20" s="3">
        <v>7</v>
      </c>
      <c r="S20" s="3">
        <v>14</v>
      </c>
      <c r="T20" s="3">
        <v>18</v>
      </c>
      <c r="U20" s="41">
        <v>15</v>
      </c>
    </row>
    <row r="21" spans="1:21">
      <c r="A21" t="s">
        <v>34</v>
      </c>
      <c r="B21" s="41">
        <v>7</v>
      </c>
      <c r="C21" s="41">
        <v>6</v>
      </c>
      <c r="D21" s="41">
        <v>6</v>
      </c>
      <c r="E21" s="3">
        <v>16</v>
      </c>
      <c r="F21">
        <v>11</v>
      </c>
      <c r="G21">
        <v>9</v>
      </c>
      <c r="H21">
        <v>16</v>
      </c>
      <c r="I21" s="3">
        <v>5</v>
      </c>
      <c r="J21" s="3">
        <v>5</v>
      </c>
      <c r="K21" s="3">
        <v>9</v>
      </c>
      <c r="L21">
        <v>12</v>
      </c>
      <c r="M21" s="3">
        <v>8</v>
      </c>
      <c r="N21" s="3">
        <v>10</v>
      </c>
      <c r="O21" s="3">
        <v>15</v>
      </c>
      <c r="P21" s="3">
        <v>10</v>
      </c>
      <c r="Q21" s="3">
        <v>8</v>
      </c>
      <c r="R21" s="3">
        <v>14</v>
      </c>
      <c r="S21" s="3">
        <v>17</v>
      </c>
      <c r="T21" s="3">
        <v>15</v>
      </c>
      <c r="U21" s="41">
        <v>13</v>
      </c>
    </row>
    <row r="22" spans="1:21">
      <c r="A22" t="s">
        <v>35</v>
      </c>
      <c r="B22" s="41">
        <v>9</v>
      </c>
      <c r="C22" s="41">
        <v>6</v>
      </c>
      <c r="D22" s="41">
        <v>17</v>
      </c>
      <c r="E22" s="3">
        <v>12</v>
      </c>
      <c r="F22">
        <v>20</v>
      </c>
      <c r="G22">
        <v>20</v>
      </c>
      <c r="H22">
        <v>3</v>
      </c>
      <c r="I22" s="3">
        <v>8</v>
      </c>
      <c r="J22" s="3">
        <v>7</v>
      </c>
      <c r="K22" s="3">
        <v>13</v>
      </c>
      <c r="L22">
        <v>9</v>
      </c>
      <c r="M22" s="3">
        <v>14</v>
      </c>
      <c r="N22" s="3">
        <v>16</v>
      </c>
      <c r="O22" s="3">
        <v>12</v>
      </c>
      <c r="P22" s="3">
        <v>10</v>
      </c>
      <c r="Q22" s="3">
        <v>16</v>
      </c>
      <c r="R22" s="3">
        <v>20</v>
      </c>
      <c r="S22" s="3">
        <v>16</v>
      </c>
      <c r="T22" s="3">
        <v>16</v>
      </c>
      <c r="U22" s="41">
        <v>13</v>
      </c>
    </row>
    <row r="23" spans="1:21">
      <c r="A23" t="s">
        <v>36</v>
      </c>
      <c r="B23" s="41">
        <v>6</v>
      </c>
      <c r="C23" s="41">
        <v>18</v>
      </c>
      <c r="D23" s="41">
        <v>12</v>
      </c>
      <c r="E23" s="3">
        <v>22</v>
      </c>
      <c r="F23">
        <v>23</v>
      </c>
      <c r="G23">
        <v>20</v>
      </c>
      <c r="H23">
        <v>7</v>
      </c>
      <c r="I23" s="3">
        <v>9</v>
      </c>
      <c r="J23" s="3">
        <v>10</v>
      </c>
      <c r="K23" s="3">
        <v>9</v>
      </c>
      <c r="L23">
        <v>17</v>
      </c>
      <c r="M23" s="3">
        <v>19</v>
      </c>
      <c r="N23" s="3">
        <v>16</v>
      </c>
      <c r="O23" s="3">
        <v>9</v>
      </c>
      <c r="P23" s="3">
        <v>16</v>
      </c>
      <c r="Q23" s="3">
        <v>20</v>
      </c>
      <c r="R23" s="3">
        <v>17</v>
      </c>
      <c r="S23" s="3">
        <v>21</v>
      </c>
      <c r="T23" s="3">
        <v>18</v>
      </c>
      <c r="U23" s="41">
        <v>16</v>
      </c>
    </row>
    <row r="24" spans="1:21">
      <c r="A24" t="s">
        <v>37</v>
      </c>
      <c r="B24" s="41">
        <v>18</v>
      </c>
      <c r="C24" s="41">
        <v>15</v>
      </c>
      <c r="D24" s="41">
        <v>22</v>
      </c>
      <c r="E24" s="3">
        <v>24</v>
      </c>
      <c r="F24">
        <v>11</v>
      </c>
      <c r="G24">
        <v>10</v>
      </c>
      <c r="H24">
        <v>10</v>
      </c>
      <c r="I24" s="3">
        <v>15</v>
      </c>
      <c r="J24" s="3">
        <v>16</v>
      </c>
      <c r="K24" s="3">
        <v>17</v>
      </c>
      <c r="L24">
        <v>19</v>
      </c>
      <c r="M24" s="3">
        <v>14</v>
      </c>
      <c r="N24" s="3">
        <v>8</v>
      </c>
      <c r="O24" s="3">
        <v>16</v>
      </c>
      <c r="P24" s="3">
        <v>21</v>
      </c>
      <c r="Q24" s="3">
        <v>21</v>
      </c>
      <c r="R24" s="3">
        <v>23</v>
      </c>
      <c r="S24" s="3">
        <v>16</v>
      </c>
      <c r="T24" s="3">
        <v>21</v>
      </c>
      <c r="U24" s="41">
        <v>25</v>
      </c>
    </row>
    <row r="25" spans="1:21">
      <c r="A25" t="s">
        <v>38</v>
      </c>
      <c r="B25" s="41">
        <v>17</v>
      </c>
      <c r="C25" s="41">
        <v>21</v>
      </c>
      <c r="D25" s="41">
        <v>25</v>
      </c>
      <c r="E25" s="3">
        <v>11</v>
      </c>
      <c r="F25">
        <v>11</v>
      </c>
      <c r="G25">
        <v>11</v>
      </c>
      <c r="H25">
        <v>18</v>
      </c>
      <c r="I25" s="3">
        <v>9</v>
      </c>
      <c r="J25" s="3">
        <v>10</v>
      </c>
      <c r="K25" s="3">
        <v>21</v>
      </c>
      <c r="L25">
        <v>18</v>
      </c>
      <c r="M25" s="3">
        <v>11</v>
      </c>
      <c r="N25" s="3">
        <v>15</v>
      </c>
      <c r="O25" s="3">
        <v>22</v>
      </c>
      <c r="P25" s="3">
        <v>23</v>
      </c>
      <c r="Q25" s="3">
        <v>20</v>
      </c>
      <c r="R25" s="3">
        <v>15</v>
      </c>
      <c r="S25" s="3">
        <v>24</v>
      </c>
      <c r="T25" s="3">
        <v>23</v>
      </c>
      <c r="U25" s="41">
        <v>17</v>
      </c>
    </row>
    <row r="26" spans="1:21">
      <c r="A26" t="s">
        <v>39</v>
      </c>
      <c r="B26" s="41">
        <v>25</v>
      </c>
      <c r="C26" s="41">
        <v>25</v>
      </c>
      <c r="D26" s="41">
        <v>11</v>
      </c>
      <c r="E26" s="3">
        <v>12</v>
      </c>
      <c r="F26">
        <v>17</v>
      </c>
      <c r="G26">
        <v>16</v>
      </c>
      <c r="H26">
        <v>13</v>
      </c>
      <c r="I26" s="3">
        <v>15</v>
      </c>
      <c r="J26" s="3">
        <v>16</v>
      </c>
      <c r="K26" s="3">
        <v>16</v>
      </c>
      <c r="L26">
        <v>13</v>
      </c>
      <c r="M26" s="3">
        <v>16</v>
      </c>
      <c r="N26" s="3">
        <v>18</v>
      </c>
      <c r="O26" s="3">
        <v>23</v>
      </c>
      <c r="P26" s="3">
        <v>27</v>
      </c>
      <c r="Q26" s="3">
        <v>19</v>
      </c>
      <c r="R26" s="3">
        <v>22</v>
      </c>
      <c r="S26" s="3">
        <v>23</v>
      </c>
      <c r="T26" s="3">
        <v>19</v>
      </c>
      <c r="U26" s="41">
        <v>24</v>
      </c>
    </row>
    <row r="27" spans="1:21">
      <c r="A27" t="s">
        <v>40</v>
      </c>
      <c r="B27" s="41">
        <v>26</v>
      </c>
      <c r="C27" s="41">
        <v>11</v>
      </c>
      <c r="D27" s="41">
        <v>13</v>
      </c>
      <c r="E27" s="3">
        <v>16</v>
      </c>
      <c r="F27">
        <v>22</v>
      </c>
      <c r="G27">
        <v>23</v>
      </c>
      <c r="H27">
        <v>11</v>
      </c>
      <c r="I27" s="3">
        <v>23</v>
      </c>
      <c r="J27" s="3">
        <v>26</v>
      </c>
      <c r="K27" s="3">
        <v>14</v>
      </c>
      <c r="L27">
        <v>21</v>
      </c>
      <c r="M27" s="3">
        <v>26</v>
      </c>
      <c r="N27" s="3">
        <v>22</v>
      </c>
      <c r="O27" s="3">
        <v>22</v>
      </c>
      <c r="P27" s="3">
        <v>19</v>
      </c>
      <c r="Q27" s="3">
        <v>23</v>
      </c>
      <c r="R27" s="3">
        <v>22</v>
      </c>
      <c r="S27" s="3">
        <v>20</v>
      </c>
      <c r="T27" s="3">
        <v>26</v>
      </c>
      <c r="U27" s="41">
        <v>32</v>
      </c>
    </row>
    <row r="28" spans="1:21">
      <c r="A28" t="s">
        <v>41</v>
      </c>
      <c r="B28" s="41">
        <v>14</v>
      </c>
      <c r="C28" s="41">
        <v>13</v>
      </c>
      <c r="D28" s="41">
        <v>18</v>
      </c>
      <c r="E28" s="3">
        <v>24</v>
      </c>
      <c r="F28">
        <v>17</v>
      </c>
      <c r="G28">
        <v>16</v>
      </c>
      <c r="H28">
        <v>23</v>
      </c>
      <c r="I28" s="3">
        <v>17</v>
      </c>
      <c r="J28" s="3">
        <v>17</v>
      </c>
      <c r="K28" s="3">
        <v>18</v>
      </c>
      <c r="L28">
        <v>28</v>
      </c>
      <c r="M28" s="3">
        <v>24</v>
      </c>
      <c r="N28" s="3">
        <v>26</v>
      </c>
      <c r="O28" s="3">
        <v>18</v>
      </c>
      <c r="P28" s="3">
        <v>24</v>
      </c>
      <c r="Q28" s="3">
        <v>18</v>
      </c>
      <c r="R28" s="3">
        <v>20</v>
      </c>
      <c r="S28" s="3">
        <v>24</v>
      </c>
      <c r="T28" s="3">
        <v>31</v>
      </c>
      <c r="U28" s="41">
        <v>15</v>
      </c>
    </row>
    <row r="29" spans="1:21">
      <c r="A29" t="s">
        <v>42</v>
      </c>
      <c r="B29" s="41">
        <v>15</v>
      </c>
      <c r="C29" s="41">
        <v>16</v>
      </c>
      <c r="D29" s="41">
        <v>24</v>
      </c>
      <c r="E29" s="3">
        <v>17</v>
      </c>
      <c r="F29">
        <v>18</v>
      </c>
      <c r="G29">
        <v>17</v>
      </c>
      <c r="H29">
        <v>16</v>
      </c>
      <c r="I29" s="3">
        <v>13</v>
      </c>
      <c r="J29" s="3">
        <v>15</v>
      </c>
      <c r="K29" s="3">
        <v>30</v>
      </c>
      <c r="L29">
        <v>23</v>
      </c>
      <c r="M29" s="3">
        <v>25</v>
      </c>
      <c r="N29" s="3">
        <v>22</v>
      </c>
      <c r="O29" s="3">
        <v>23</v>
      </c>
      <c r="P29" s="3">
        <v>24</v>
      </c>
      <c r="Q29" s="3">
        <v>21</v>
      </c>
      <c r="R29" s="3">
        <v>23</v>
      </c>
      <c r="S29" s="3">
        <v>33</v>
      </c>
      <c r="T29" s="3">
        <v>15</v>
      </c>
      <c r="U29" s="41">
        <v>36</v>
      </c>
    </row>
    <row r="30" spans="1:21">
      <c r="A30" t="s">
        <v>43</v>
      </c>
      <c r="B30" s="41">
        <v>19</v>
      </c>
      <c r="C30" s="41">
        <v>25</v>
      </c>
      <c r="D30" s="41">
        <v>16</v>
      </c>
      <c r="E30" s="3">
        <v>19</v>
      </c>
      <c r="F30">
        <v>31</v>
      </c>
      <c r="G30">
        <v>27</v>
      </c>
      <c r="H30">
        <v>15</v>
      </c>
      <c r="I30" s="3">
        <v>21</v>
      </c>
      <c r="J30" s="3">
        <v>19</v>
      </c>
      <c r="K30" s="3">
        <v>23</v>
      </c>
      <c r="L30">
        <v>31</v>
      </c>
      <c r="M30" s="3">
        <v>23</v>
      </c>
      <c r="N30" s="3">
        <v>26</v>
      </c>
      <c r="O30" s="3">
        <v>25</v>
      </c>
      <c r="P30" s="3">
        <v>24</v>
      </c>
      <c r="Q30" s="3">
        <v>22</v>
      </c>
      <c r="R30" s="3">
        <v>33</v>
      </c>
      <c r="S30" s="3">
        <v>16</v>
      </c>
      <c r="T30" s="3">
        <v>34</v>
      </c>
      <c r="U30" s="41">
        <v>23</v>
      </c>
    </row>
    <row r="31" spans="1:21">
      <c r="A31" t="s">
        <v>44</v>
      </c>
      <c r="B31" s="41">
        <v>24</v>
      </c>
      <c r="C31" s="41">
        <v>20</v>
      </c>
      <c r="D31" s="41">
        <v>20</v>
      </c>
      <c r="E31" s="3">
        <v>30</v>
      </c>
      <c r="F31">
        <v>23</v>
      </c>
      <c r="G31">
        <v>21</v>
      </c>
      <c r="H31">
        <v>19</v>
      </c>
      <c r="I31" s="3">
        <v>28</v>
      </c>
      <c r="J31" s="3">
        <v>26</v>
      </c>
      <c r="K31" s="3">
        <v>33</v>
      </c>
      <c r="L31">
        <v>22</v>
      </c>
      <c r="M31" s="3">
        <v>30</v>
      </c>
      <c r="N31" s="3">
        <v>26</v>
      </c>
      <c r="O31" s="3">
        <v>25</v>
      </c>
      <c r="P31" s="3">
        <v>27</v>
      </c>
      <c r="Q31" s="3">
        <v>33</v>
      </c>
      <c r="R31" s="3">
        <v>18</v>
      </c>
      <c r="S31" s="3">
        <v>35</v>
      </c>
      <c r="T31" s="3">
        <v>24</v>
      </c>
      <c r="U31" s="41">
        <v>23</v>
      </c>
    </row>
    <row r="32" spans="1:21">
      <c r="A32" t="s">
        <v>45</v>
      </c>
      <c r="B32" s="41">
        <v>16</v>
      </c>
      <c r="C32" s="41">
        <v>18</v>
      </c>
      <c r="D32" s="41">
        <v>31</v>
      </c>
      <c r="E32" s="3">
        <v>26</v>
      </c>
      <c r="F32">
        <v>21</v>
      </c>
      <c r="G32">
        <v>22</v>
      </c>
      <c r="H32">
        <v>26</v>
      </c>
      <c r="I32" s="3">
        <v>22</v>
      </c>
      <c r="J32" s="3">
        <v>30</v>
      </c>
      <c r="K32" s="3">
        <v>21</v>
      </c>
      <c r="L32">
        <v>25</v>
      </c>
      <c r="M32" s="3">
        <v>28</v>
      </c>
      <c r="N32" s="3">
        <v>26</v>
      </c>
      <c r="O32" s="3">
        <v>28</v>
      </c>
      <c r="P32" s="3">
        <v>33</v>
      </c>
      <c r="Q32" s="3">
        <v>18</v>
      </c>
      <c r="R32" s="3">
        <v>32</v>
      </c>
      <c r="S32" s="3">
        <v>25</v>
      </c>
      <c r="T32" s="3">
        <v>22</v>
      </c>
      <c r="U32" s="41">
        <v>19</v>
      </c>
    </row>
    <row r="33" spans="1:21">
      <c r="A33" t="s">
        <v>46</v>
      </c>
      <c r="B33" s="41">
        <v>17</v>
      </c>
      <c r="C33" s="41">
        <v>30</v>
      </c>
      <c r="D33" s="41">
        <v>23</v>
      </c>
      <c r="E33" s="3">
        <v>24</v>
      </c>
      <c r="F33">
        <v>24</v>
      </c>
      <c r="G33">
        <v>24</v>
      </c>
      <c r="H33">
        <v>21</v>
      </c>
      <c r="I33" s="3">
        <v>27</v>
      </c>
      <c r="J33" s="3">
        <v>28</v>
      </c>
      <c r="K33" s="3">
        <v>26</v>
      </c>
      <c r="L33">
        <v>30</v>
      </c>
      <c r="M33" s="3">
        <v>28</v>
      </c>
      <c r="N33" s="3">
        <v>29</v>
      </c>
      <c r="O33" s="3">
        <v>28</v>
      </c>
      <c r="P33" s="3">
        <v>21</v>
      </c>
      <c r="Q33" s="3">
        <v>32</v>
      </c>
      <c r="R33" s="3">
        <v>25</v>
      </c>
      <c r="S33" s="3">
        <v>22</v>
      </c>
      <c r="T33" s="3">
        <v>19</v>
      </c>
      <c r="U33" s="41">
        <v>22</v>
      </c>
    </row>
    <row r="34" spans="1:21">
      <c r="A34" t="s">
        <v>47</v>
      </c>
      <c r="B34" s="41">
        <v>34</v>
      </c>
      <c r="C34" s="41">
        <v>24</v>
      </c>
      <c r="D34" s="41">
        <v>23</v>
      </c>
      <c r="E34" s="3">
        <v>26</v>
      </c>
      <c r="F34">
        <v>38</v>
      </c>
      <c r="G34">
        <v>38</v>
      </c>
      <c r="H34">
        <v>25</v>
      </c>
      <c r="I34" s="3">
        <v>23</v>
      </c>
      <c r="J34" s="3">
        <v>22</v>
      </c>
      <c r="K34" s="3">
        <v>26</v>
      </c>
      <c r="L34">
        <v>28</v>
      </c>
      <c r="M34" s="3">
        <v>27</v>
      </c>
      <c r="N34" s="3">
        <v>28</v>
      </c>
      <c r="O34" s="3">
        <v>19</v>
      </c>
      <c r="P34" s="3">
        <v>35</v>
      </c>
      <c r="Q34" s="3">
        <v>25</v>
      </c>
      <c r="R34" s="3">
        <v>21</v>
      </c>
      <c r="S34" s="3">
        <v>18</v>
      </c>
      <c r="T34" s="3">
        <v>26</v>
      </c>
      <c r="U34" s="41">
        <v>28</v>
      </c>
    </row>
    <row r="35" spans="1:21">
      <c r="A35" t="s">
        <v>48</v>
      </c>
      <c r="B35" s="41">
        <v>23</v>
      </c>
      <c r="C35" s="41">
        <v>23</v>
      </c>
      <c r="D35" s="41">
        <v>24</v>
      </c>
      <c r="E35" s="3">
        <v>43</v>
      </c>
      <c r="F35">
        <v>28</v>
      </c>
      <c r="G35">
        <v>28</v>
      </c>
      <c r="H35">
        <v>17</v>
      </c>
      <c r="I35" s="3">
        <v>28</v>
      </c>
      <c r="J35" s="3">
        <v>28</v>
      </c>
      <c r="K35" s="3">
        <v>30</v>
      </c>
      <c r="L35">
        <v>29</v>
      </c>
      <c r="M35" s="3">
        <v>30</v>
      </c>
      <c r="N35" s="3">
        <v>21</v>
      </c>
      <c r="O35" s="3">
        <v>34</v>
      </c>
      <c r="P35" s="3">
        <v>29</v>
      </c>
      <c r="Q35" s="3">
        <v>20</v>
      </c>
      <c r="R35" s="3">
        <v>17</v>
      </c>
      <c r="S35" s="3">
        <v>18</v>
      </c>
      <c r="T35" s="3">
        <v>27</v>
      </c>
      <c r="U35" s="41">
        <v>19</v>
      </c>
    </row>
    <row r="36" spans="1:21">
      <c r="A36" t="s">
        <v>49</v>
      </c>
      <c r="B36" s="41">
        <v>26</v>
      </c>
      <c r="C36" s="41">
        <v>27</v>
      </c>
      <c r="D36" s="41">
        <v>38</v>
      </c>
      <c r="E36" s="3">
        <v>31</v>
      </c>
      <c r="F36">
        <v>31</v>
      </c>
      <c r="G36">
        <v>29</v>
      </c>
      <c r="H36">
        <v>25</v>
      </c>
      <c r="I36" s="3">
        <v>33</v>
      </c>
      <c r="J36" s="3">
        <v>30</v>
      </c>
      <c r="K36" s="3">
        <v>28</v>
      </c>
      <c r="L36">
        <v>31</v>
      </c>
      <c r="M36" s="3">
        <v>23</v>
      </c>
      <c r="N36" s="3">
        <v>29</v>
      </c>
      <c r="O36" s="3">
        <v>23</v>
      </c>
      <c r="P36" s="3">
        <v>18</v>
      </c>
      <c r="Q36" s="3">
        <v>16</v>
      </c>
      <c r="R36" s="3">
        <v>20</v>
      </c>
      <c r="S36" s="3">
        <v>27</v>
      </c>
      <c r="T36" s="3">
        <v>17</v>
      </c>
      <c r="U36" s="41">
        <v>21</v>
      </c>
    </row>
    <row r="37" spans="1:21">
      <c r="A37" t="s">
        <v>50</v>
      </c>
      <c r="B37" s="41">
        <v>29</v>
      </c>
      <c r="C37" s="41">
        <v>43</v>
      </c>
      <c r="D37" s="41">
        <v>34</v>
      </c>
      <c r="E37" s="3">
        <v>32</v>
      </c>
      <c r="F37">
        <v>32</v>
      </c>
      <c r="G37">
        <v>29</v>
      </c>
      <c r="H37">
        <v>33</v>
      </c>
      <c r="I37" s="3">
        <v>32</v>
      </c>
      <c r="J37" s="3">
        <v>26</v>
      </c>
      <c r="K37" s="3">
        <v>32</v>
      </c>
      <c r="L37">
        <v>21</v>
      </c>
      <c r="M37" s="3">
        <v>30</v>
      </c>
      <c r="N37" s="3">
        <v>24</v>
      </c>
      <c r="O37" s="3">
        <v>19</v>
      </c>
      <c r="P37" s="3">
        <v>15</v>
      </c>
      <c r="Q37" s="3">
        <v>19</v>
      </c>
      <c r="R37" s="3">
        <v>28</v>
      </c>
      <c r="S37" s="3">
        <v>17</v>
      </c>
      <c r="T37" s="3">
        <v>23</v>
      </c>
      <c r="U37" s="41">
        <v>23</v>
      </c>
    </row>
    <row r="38" spans="1:21">
      <c r="A38" t="s">
        <v>51</v>
      </c>
      <c r="B38" s="41">
        <v>43</v>
      </c>
      <c r="C38" s="41">
        <v>33</v>
      </c>
      <c r="D38" s="41">
        <v>31</v>
      </c>
      <c r="E38" s="3">
        <v>34</v>
      </c>
      <c r="F38">
        <v>36</v>
      </c>
      <c r="G38">
        <v>37</v>
      </c>
      <c r="H38">
        <v>31</v>
      </c>
      <c r="I38" s="3">
        <v>36</v>
      </c>
      <c r="J38" s="3">
        <v>33</v>
      </c>
      <c r="K38" s="3">
        <v>25</v>
      </c>
      <c r="L38">
        <v>33</v>
      </c>
      <c r="M38" s="3">
        <v>26</v>
      </c>
      <c r="N38" s="3">
        <v>18</v>
      </c>
      <c r="O38" s="3">
        <v>12</v>
      </c>
      <c r="P38" s="3">
        <v>20</v>
      </c>
      <c r="Q38" s="3">
        <v>30</v>
      </c>
      <c r="R38" s="3">
        <v>17</v>
      </c>
      <c r="S38" s="3">
        <v>24</v>
      </c>
      <c r="T38" s="3">
        <v>25</v>
      </c>
      <c r="U38" s="41">
        <v>12</v>
      </c>
    </row>
    <row r="39" spans="1:21">
      <c r="A39" t="s">
        <v>52</v>
      </c>
      <c r="B39" s="41">
        <v>36</v>
      </c>
      <c r="C39" s="41">
        <v>33</v>
      </c>
      <c r="D39" s="41">
        <v>33</v>
      </c>
      <c r="E39" s="3">
        <v>40</v>
      </c>
      <c r="F39">
        <v>43</v>
      </c>
      <c r="G39">
        <v>32</v>
      </c>
      <c r="H39">
        <v>33</v>
      </c>
      <c r="I39" s="3">
        <v>35</v>
      </c>
      <c r="J39" s="3">
        <v>33</v>
      </c>
      <c r="K39" s="3">
        <v>36</v>
      </c>
      <c r="L39">
        <v>27</v>
      </c>
      <c r="M39" s="3">
        <v>22</v>
      </c>
      <c r="N39" s="3">
        <v>17</v>
      </c>
      <c r="O39" s="3">
        <v>17</v>
      </c>
      <c r="P39" s="3">
        <v>27</v>
      </c>
      <c r="Q39" s="3">
        <v>18</v>
      </c>
      <c r="R39" s="3">
        <v>26</v>
      </c>
      <c r="S39" s="3">
        <v>27</v>
      </c>
      <c r="T39" s="3">
        <v>13</v>
      </c>
      <c r="U39" s="41">
        <v>25</v>
      </c>
    </row>
    <row r="40" spans="1:21">
      <c r="A40" t="s">
        <v>53</v>
      </c>
      <c r="B40" s="41">
        <v>32</v>
      </c>
      <c r="C40" s="41">
        <v>30</v>
      </c>
      <c r="D40" s="41">
        <v>38</v>
      </c>
      <c r="E40" s="3">
        <v>41</v>
      </c>
      <c r="F40">
        <v>41</v>
      </c>
      <c r="G40">
        <v>39</v>
      </c>
      <c r="H40">
        <v>35</v>
      </c>
      <c r="I40" s="3">
        <v>27</v>
      </c>
      <c r="J40" s="3">
        <v>24</v>
      </c>
      <c r="K40" s="3">
        <v>28</v>
      </c>
      <c r="L40">
        <v>20</v>
      </c>
      <c r="M40" s="3">
        <v>16</v>
      </c>
      <c r="N40" s="3">
        <v>15</v>
      </c>
      <c r="O40" s="3">
        <v>28</v>
      </c>
      <c r="P40" s="3">
        <v>19</v>
      </c>
      <c r="Q40" s="3">
        <v>20</v>
      </c>
      <c r="R40" s="3">
        <v>22</v>
      </c>
      <c r="S40" s="3">
        <v>11</v>
      </c>
      <c r="T40" s="3">
        <v>26</v>
      </c>
      <c r="U40" s="41">
        <v>27</v>
      </c>
    </row>
    <row r="41" spans="1:21">
      <c r="A41" t="s">
        <v>54</v>
      </c>
      <c r="B41" s="41">
        <v>35</v>
      </c>
      <c r="C41" s="41">
        <v>41</v>
      </c>
      <c r="D41" s="41">
        <v>44</v>
      </c>
      <c r="E41" s="3">
        <v>40</v>
      </c>
      <c r="F41">
        <v>43</v>
      </c>
      <c r="G41">
        <v>42</v>
      </c>
      <c r="H41">
        <v>23</v>
      </c>
      <c r="I41" s="3">
        <v>36</v>
      </c>
      <c r="J41" s="3">
        <v>39</v>
      </c>
      <c r="K41" s="3">
        <v>24</v>
      </c>
      <c r="L41">
        <v>20</v>
      </c>
      <c r="M41" s="3">
        <v>20</v>
      </c>
      <c r="N41" s="3">
        <v>31</v>
      </c>
      <c r="O41" s="3">
        <v>20</v>
      </c>
      <c r="P41" s="3">
        <v>28</v>
      </c>
      <c r="Q41" s="3">
        <v>29</v>
      </c>
      <c r="R41" s="3">
        <v>12</v>
      </c>
      <c r="S41" s="3">
        <v>26</v>
      </c>
      <c r="T41" s="3">
        <v>27</v>
      </c>
      <c r="U41" s="41">
        <v>26</v>
      </c>
    </row>
    <row r="42" spans="1:21">
      <c r="A42" t="s">
        <v>55</v>
      </c>
      <c r="B42" s="41">
        <v>36</v>
      </c>
      <c r="C42" s="41">
        <v>46</v>
      </c>
      <c r="D42" s="41">
        <v>40</v>
      </c>
      <c r="E42" s="3">
        <v>38</v>
      </c>
      <c r="F42">
        <v>46</v>
      </c>
      <c r="G42">
        <v>42</v>
      </c>
      <c r="H42">
        <v>32</v>
      </c>
      <c r="I42" s="3">
        <v>30</v>
      </c>
      <c r="J42" s="3">
        <v>26</v>
      </c>
      <c r="K42" s="3">
        <v>20</v>
      </c>
      <c r="L42">
        <v>20</v>
      </c>
      <c r="M42" s="3">
        <v>30</v>
      </c>
      <c r="N42" s="3">
        <v>22</v>
      </c>
      <c r="O42" s="3">
        <v>25</v>
      </c>
      <c r="P42" s="3">
        <v>27</v>
      </c>
      <c r="Q42" s="3">
        <v>17</v>
      </c>
      <c r="R42" s="3">
        <v>23</v>
      </c>
      <c r="S42" s="3">
        <v>27</v>
      </c>
      <c r="T42" s="3">
        <v>28</v>
      </c>
      <c r="U42" s="41">
        <v>23</v>
      </c>
    </row>
    <row r="43" spans="1:21">
      <c r="A43" t="s">
        <v>56</v>
      </c>
      <c r="B43" s="41">
        <v>41</v>
      </c>
      <c r="C43" s="41">
        <v>40</v>
      </c>
      <c r="D43" s="41">
        <v>37</v>
      </c>
      <c r="E43" s="3">
        <v>52</v>
      </c>
      <c r="F43">
        <v>33</v>
      </c>
      <c r="G43">
        <v>30</v>
      </c>
      <c r="H43">
        <v>30</v>
      </c>
      <c r="I43" s="3">
        <v>26</v>
      </c>
      <c r="J43" s="3">
        <v>26</v>
      </c>
      <c r="K43" s="3">
        <v>22</v>
      </c>
      <c r="L43">
        <v>33</v>
      </c>
      <c r="M43" s="3">
        <v>25</v>
      </c>
      <c r="N43" s="3">
        <v>26</v>
      </c>
      <c r="O43" s="3">
        <v>30</v>
      </c>
      <c r="P43" s="3">
        <v>19</v>
      </c>
      <c r="Q43" s="3">
        <v>21</v>
      </c>
      <c r="R43" s="3">
        <v>26</v>
      </c>
      <c r="S43" s="3">
        <v>25</v>
      </c>
      <c r="T43" s="3">
        <v>29</v>
      </c>
      <c r="U43" s="41">
        <v>22</v>
      </c>
    </row>
    <row r="44" spans="1:21">
      <c r="A44" t="s">
        <v>57</v>
      </c>
      <c r="B44" s="41">
        <v>40</v>
      </c>
      <c r="C44" s="41">
        <v>43</v>
      </c>
      <c r="D44" s="41">
        <v>51</v>
      </c>
      <c r="E44" s="3">
        <v>33</v>
      </c>
      <c r="F44">
        <v>50</v>
      </c>
      <c r="G44">
        <v>50</v>
      </c>
      <c r="H44">
        <v>25</v>
      </c>
      <c r="I44" s="3">
        <v>28</v>
      </c>
      <c r="J44" s="3">
        <v>20</v>
      </c>
      <c r="K44" s="3">
        <v>36</v>
      </c>
      <c r="L44">
        <v>23</v>
      </c>
      <c r="M44" s="3">
        <v>26</v>
      </c>
      <c r="N44" s="3">
        <v>27</v>
      </c>
      <c r="O44" s="3">
        <v>21</v>
      </c>
      <c r="P44" s="3">
        <v>25</v>
      </c>
      <c r="Q44" s="3">
        <v>28</v>
      </c>
      <c r="R44" s="3">
        <v>30</v>
      </c>
      <c r="S44" s="3">
        <v>25</v>
      </c>
      <c r="T44" s="3">
        <v>22</v>
      </c>
      <c r="U44" s="41">
        <v>37</v>
      </c>
    </row>
    <row r="45" spans="1:21">
      <c r="A45" t="s">
        <v>58</v>
      </c>
      <c r="B45" s="41">
        <v>42</v>
      </c>
      <c r="C45" s="41">
        <v>54</v>
      </c>
      <c r="D45" s="41">
        <v>31</v>
      </c>
      <c r="E45" s="3">
        <v>50</v>
      </c>
      <c r="F45">
        <v>39</v>
      </c>
      <c r="G45">
        <v>34</v>
      </c>
      <c r="H45">
        <v>24</v>
      </c>
      <c r="I45" s="3">
        <v>22</v>
      </c>
      <c r="J45" s="3">
        <v>20</v>
      </c>
      <c r="K45" s="3">
        <v>22</v>
      </c>
      <c r="L45">
        <v>29</v>
      </c>
      <c r="M45" s="3">
        <v>33</v>
      </c>
      <c r="N45" s="3">
        <v>24</v>
      </c>
      <c r="O45" s="3">
        <v>22</v>
      </c>
      <c r="P45" s="3">
        <v>30</v>
      </c>
      <c r="Q45" s="3">
        <v>24</v>
      </c>
      <c r="R45" s="3">
        <v>26</v>
      </c>
      <c r="S45" s="3">
        <v>25</v>
      </c>
      <c r="T45" s="3">
        <v>33</v>
      </c>
      <c r="U45" s="41">
        <v>30</v>
      </c>
    </row>
    <row r="46" spans="1:21">
      <c r="A46" t="s">
        <v>59</v>
      </c>
      <c r="B46" s="41">
        <v>53</v>
      </c>
      <c r="C46" s="41">
        <v>41</v>
      </c>
      <c r="D46" s="41">
        <v>45</v>
      </c>
      <c r="E46" s="3">
        <v>42</v>
      </c>
      <c r="F46">
        <v>36</v>
      </c>
      <c r="G46">
        <v>32</v>
      </c>
      <c r="H46">
        <v>18</v>
      </c>
      <c r="I46" s="3">
        <v>39</v>
      </c>
      <c r="J46" s="3">
        <v>34</v>
      </c>
      <c r="K46" s="3">
        <v>31</v>
      </c>
      <c r="L46">
        <v>33</v>
      </c>
      <c r="M46" s="3">
        <v>21</v>
      </c>
      <c r="N46" s="3">
        <v>22</v>
      </c>
      <c r="O46" s="3">
        <v>30</v>
      </c>
      <c r="P46" s="3">
        <v>30</v>
      </c>
      <c r="Q46" s="3">
        <v>27</v>
      </c>
      <c r="R46" s="3">
        <v>24</v>
      </c>
      <c r="S46" s="3">
        <v>30</v>
      </c>
      <c r="T46" s="3">
        <v>36</v>
      </c>
      <c r="U46" s="41">
        <v>20</v>
      </c>
    </row>
    <row r="47" spans="1:21">
      <c r="A47" t="s">
        <v>60</v>
      </c>
      <c r="B47" s="41">
        <v>43</v>
      </c>
      <c r="C47" s="41">
        <v>49</v>
      </c>
      <c r="D47" s="41">
        <v>41</v>
      </c>
      <c r="E47" s="3">
        <v>43</v>
      </c>
      <c r="F47">
        <v>33</v>
      </c>
      <c r="G47">
        <v>34</v>
      </c>
      <c r="H47">
        <v>32</v>
      </c>
      <c r="I47" s="3">
        <v>27</v>
      </c>
      <c r="J47" s="3">
        <v>25</v>
      </c>
      <c r="K47" s="3">
        <v>35</v>
      </c>
      <c r="L47">
        <v>22</v>
      </c>
      <c r="M47" s="3">
        <v>25</v>
      </c>
      <c r="N47" s="3">
        <v>34</v>
      </c>
      <c r="O47" s="3">
        <v>26</v>
      </c>
      <c r="P47" s="3">
        <v>26</v>
      </c>
      <c r="Q47" s="3">
        <v>27</v>
      </c>
      <c r="R47" s="3">
        <v>33</v>
      </c>
      <c r="S47" s="3">
        <v>32</v>
      </c>
      <c r="T47" s="3">
        <v>26</v>
      </c>
      <c r="U47" s="41">
        <v>29</v>
      </c>
    </row>
    <row r="48" spans="1:21">
      <c r="A48" t="s">
        <v>61</v>
      </c>
      <c r="B48" s="41">
        <v>53</v>
      </c>
      <c r="C48" s="41">
        <v>47</v>
      </c>
      <c r="D48" s="41">
        <v>35</v>
      </c>
      <c r="E48" s="3">
        <v>41</v>
      </c>
      <c r="F48">
        <v>26</v>
      </c>
      <c r="G48">
        <v>22</v>
      </c>
      <c r="H48">
        <v>25</v>
      </c>
      <c r="I48" s="3">
        <v>27</v>
      </c>
      <c r="J48" s="3">
        <v>28</v>
      </c>
      <c r="K48" s="3">
        <v>26</v>
      </c>
      <c r="L48">
        <v>31</v>
      </c>
      <c r="M48" s="3">
        <v>32</v>
      </c>
      <c r="N48" s="3">
        <v>30</v>
      </c>
      <c r="O48" s="3">
        <v>25</v>
      </c>
      <c r="P48" s="3">
        <v>28</v>
      </c>
      <c r="Q48" s="3">
        <v>28</v>
      </c>
      <c r="R48" s="3">
        <v>29</v>
      </c>
      <c r="S48" s="3">
        <v>23</v>
      </c>
      <c r="T48" s="3">
        <v>30</v>
      </c>
      <c r="U48" s="41">
        <v>20</v>
      </c>
    </row>
    <row r="49" spans="1:21">
      <c r="A49" t="s">
        <v>62</v>
      </c>
      <c r="B49" s="41">
        <v>44</v>
      </c>
      <c r="C49" s="41">
        <v>41</v>
      </c>
      <c r="D49" s="41">
        <v>34</v>
      </c>
      <c r="E49" s="3">
        <v>27</v>
      </c>
      <c r="F49">
        <v>36</v>
      </c>
      <c r="G49">
        <v>39</v>
      </c>
      <c r="H49">
        <v>26</v>
      </c>
      <c r="I49" s="3">
        <v>34</v>
      </c>
      <c r="J49" s="3">
        <v>34</v>
      </c>
      <c r="K49" s="3">
        <v>30</v>
      </c>
      <c r="L49">
        <v>33</v>
      </c>
      <c r="M49" s="3">
        <v>35</v>
      </c>
      <c r="N49" s="3">
        <v>26</v>
      </c>
      <c r="O49" s="3">
        <v>30</v>
      </c>
      <c r="P49" s="3">
        <v>29</v>
      </c>
      <c r="Q49" s="3">
        <v>29</v>
      </c>
      <c r="R49" s="3">
        <v>19</v>
      </c>
      <c r="S49" s="3">
        <v>32</v>
      </c>
      <c r="T49" s="3">
        <v>23</v>
      </c>
      <c r="U49" s="41">
        <v>18</v>
      </c>
    </row>
    <row r="50" spans="1:21">
      <c r="A50" t="s">
        <v>63</v>
      </c>
      <c r="B50" s="41">
        <v>44</v>
      </c>
      <c r="C50" s="41">
        <v>38</v>
      </c>
      <c r="D50" s="41">
        <v>27</v>
      </c>
      <c r="E50" s="3">
        <v>42</v>
      </c>
      <c r="F50">
        <v>33</v>
      </c>
      <c r="G50">
        <v>33</v>
      </c>
      <c r="H50">
        <v>29</v>
      </c>
      <c r="I50" s="3">
        <v>25</v>
      </c>
      <c r="J50" s="3">
        <v>25</v>
      </c>
      <c r="K50" s="3">
        <v>32</v>
      </c>
      <c r="L50">
        <v>29</v>
      </c>
      <c r="M50" s="3">
        <v>30</v>
      </c>
      <c r="N50" s="3">
        <v>32</v>
      </c>
      <c r="O50" s="3">
        <v>35</v>
      </c>
      <c r="P50" s="3">
        <v>32</v>
      </c>
      <c r="Q50" s="3">
        <v>20</v>
      </c>
      <c r="R50" s="3">
        <v>30</v>
      </c>
      <c r="S50" s="3">
        <v>22</v>
      </c>
      <c r="T50" s="3">
        <v>19</v>
      </c>
      <c r="U50" s="41">
        <v>19</v>
      </c>
    </row>
    <row r="51" spans="1:21">
      <c r="A51" t="s">
        <v>64</v>
      </c>
      <c r="B51" s="41">
        <v>39</v>
      </c>
      <c r="C51" s="41">
        <v>32</v>
      </c>
      <c r="D51" s="41">
        <v>53</v>
      </c>
      <c r="E51" s="3">
        <v>36</v>
      </c>
      <c r="F51">
        <v>37</v>
      </c>
      <c r="G51">
        <v>39</v>
      </c>
      <c r="H51">
        <v>21</v>
      </c>
      <c r="I51" s="3">
        <v>26</v>
      </c>
      <c r="J51" s="3">
        <v>25</v>
      </c>
      <c r="K51" s="3">
        <v>27</v>
      </c>
      <c r="L51">
        <v>29</v>
      </c>
      <c r="M51" s="3">
        <v>32</v>
      </c>
      <c r="N51" s="3">
        <v>37</v>
      </c>
      <c r="O51" s="3">
        <v>31</v>
      </c>
      <c r="P51" s="3">
        <v>24</v>
      </c>
      <c r="Q51" s="3">
        <v>35</v>
      </c>
      <c r="R51" s="3">
        <v>20</v>
      </c>
      <c r="S51" s="3">
        <v>22</v>
      </c>
      <c r="T51" s="3">
        <v>19</v>
      </c>
      <c r="U51" s="41">
        <v>29</v>
      </c>
    </row>
    <row r="52" spans="1:21">
      <c r="A52" t="s">
        <v>65</v>
      </c>
      <c r="B52" s="41">
        <v>33</v>
      </c>
      <c r="C52" s="41">
        <v>41</v>
      </c>
      <c r="D52" s="41">
        <v>32</v>
      </c>
      <c r="E52" s="3">
        <v>43</v>
      </c>
      <c r="F52">
        <v>41</v>
      </c>
      <c r="G52">
        <v>38</v>
      </c>
      <c r="H52">
        <v>24</v>
      </c>
      <c r="I52" s="3">
        <v>36</v>
      </c>
      <c r="J52" s="3">
        <v>35</v>
      </c>
      <c r="K52" s="3">
        <v>33</v>
      </c>
      <c r="L52">
        <v>37</v>
      </c>
      <c r="M52" s="3">
        <v>39</v>
      </c>
      <c r="N52" s="3">
        <v>27</v>
      </c>
      <c r="O52" s="3">
        <v>26</v>
      </c>
      <c r="P52" s="3">
        <v>32</v>
      </c>
      <c r="Q52" s="3">
        <v>17</v>
      </c>
      <c r="R52" s="3">
        <v>22</v>
      </c>
      <c r="S52" s="3">
        <v>20</v>
      </c>
      <c r="T52" s="3">
        <v>26</v>
      </c>
      <c r="U52" s="41">
        <v>19</v>
      </c>
    </row>
    <row r="53" spans="1:21">
      <c r="A53" t="s">
        <v>66</v>
      </c>
      <c r="B53" s="41">
        <v>42</v>
      </c>
      <c r="C53" s="41">
        <v>32</v>
      </c>
      <c r="D53" s="41">
        <v>35</v>
      </c>
      <c r="E53" s="3">
        <v>44</v>
      </c>
      <c r="F53">
        <v>31</v>
      </c>
      <c r="G53">
        <v>25</v>
      </c>
      <c r="H53">
        <v>24</v>
      </c>
      <c r="I53" s="3">
        <v>33</v>
      </c>
      <c r="J53" s="3">
        <v>30</v>
      </c>
      <c r="K53" s="3">
        <v>40</v>
      </c>
      <c r="L53">
        <v>36</v>
      </c>
      <c r="M53" s="3">
        <v>33</v>
      </c>
      <c r="N53" s="3">
        <v>28</v>
      </c>
      <c r="O53" s="3">
        <v>31</v>
      </c>
      <c r="P53" s="3">
        <v>23</v>
      </c>
      <c r="Q53" s="3">
        <v>21</v>
      </c>
      <c r="R53" s="3">
        <v>22</v>
      </c>
      <c r="S53" s="3">
        <v>25</v>
      </c>
      <c r="T53" s="3">
        <v>20</v>
      </c>
      <c r="U53" s="41">
        <v>22</v>
      </c>
    </row>
    <row r="54" spans="1:21">
      <c r="A54" t="s">
        <v>67</v>
      </c>
      <c r="B54" s="41">
        <v>32</v>
      </c>
      <c r="C54" s="41">
        <v>44</v>
      </c>
      <c r="D54" s="41">
        <v>40</v>
      </c>
      <c r="E54" s="3">
        <v>31</v>
      </c>
      <c r="F54">
        <v>32</v>
      </c>
      <c r="G54">
        <v>30</v>
      </c>
      <c r="H54">
        <v>28</v>
      </c>
      <c r="I54" s="3">
        <v>36</v>
      </c>
      <c r="J54" s="3">
        <v>34</v>
      </c>
      <c r="K54" s="3">
        <v>37</v>
      </c>
      <c r="L54">
        <v>30</v>
      </c>
      <c r="M54" s="3">
        <v>27</v>
      </c>
      <c r="N54" s="3">
        <v>28</v>
      </c>
      <c r="O54" s="3">
        <v>23</v>
      </c>
      <c r="P54" s="3">
        <v>25</v>
      </c>
      <c r="Q54" s="3">
        <v>19</v>
      </c>
      <c r="R54" s="3">
        <v>21</v>
      </c>
      <c r="S54" s="3">
        <v>18</v>
      </c>
      <c r="T54" s="3">
        <v>25</v>
      </c>
      <c r="U54" s="41">
        <v>28</v>
      </c>
    </row>
    <row r="55" spans="1:21">
      <c r="A55" t="s">
        <v>68</v>
      </c>
      <c r="B55" s="41">
        <v>42</v>
      </c>
      <c r="C55" s="41">
        <v>37</v>
      </c>
      <c r="D55" s="41">
        <v>27</v>
      </c>
      <c r="E55" s="3">
        <v>35</v>
      </c>
      <c r="F55">
        <v>39</v>
      </c>
      <c r="G55">
        <v>36</v>
      </c>
      <c r="H55">
        <v>27</v>
      </c>
      <c r="I55" s="3">
        <v>36</v>
      </c>
      <c r="J55" s="3">
        <v>35</v>
      </c>
      <c r="K55" s="3">
        <v>32</v>
      </c>
      <c r="L55">
        <v>28</v>
      </c>
      <c r="M55" s="3">
        <v>33</v>
      </c>
      <c r="N55" s="3">
        <v>20</v>
      </c>
      <c r="O55" s="3">
        <v>28</v>
      </c>
      <c r="P55" s="3">
        <v>22</v>
      </c>
      <c r="Q55" s="3">
        <v>19</v>
      </c>
      <c r="R55" s="3">
        <v>19</v>
      </c>
      <c r="S55" s="3">
        <v>24</v>
      </c>
      <c r="T55" s="3">
        <v>33</v>
      </c>
      <c r="U55" s="41">
        <v>22</v>
      </c>
    </row>
    <row r="56" spans="1:21">
      <c r="A56" t="s">
        <v>69</v>
      </c>
      <c r="B56" s="41">
        <v>39</v>
      </c>
      <c r="C56" s="41">
        <v>32</v>
      </c>
      <c r="D56" s="41">
        <v>41</v>
      </c>
      <c r="E56" s="3">
        <v>53</v>
      </c>
      <c r="F56">
        <v>43</v>
      </c>
      <c r="G56">
        <v>37</v>
      </c>
      <c r="H56">
        <v>28</v>
      </c>
      <c r="I56" s="3">
        <v>36</v>
      </c>
      <c r="J56" s="3">
        <v>41</v>
      </c>
      <c r="K56" s="3">
        <v>32</v>
      </c>
      <c r="L56">
        <v>34</v>
      </c>
      <c r="M56" s="3">
        <v>27</v>
      </c>
      <c r="N56" s="3">
        <v>27</v>
      </c>
      <c r="O56" s="3">
        <v>20</v>
      </c>
      <c r="P56" s="3">
        <v>23</v>
      </c>
      <c r="Q56" s="3">
        <v>15</v>
      </c>
      <c r="R56" s="3">
        <v>23</v>
      </c>
      <c r="S56" s="3">
        <v>26</v>
      </c>
      <c r="T56" s="3">
        <v>25</v>
      </c>
      <c r="U56" s="41">
        <v>24</v>
      </c>
    </row>
    <row r="57" spans="1:21">
      <c r="A57" t="s">
        <v>70</v>
      </c>
      <c r="B57" s="41">
        <v>34</v>
      </c>
      <c r="C57" s="41">
        <v>44</v>
      </c>
      <c r="D57" s="41">
        <v>49</v>
      </c>
      <c r="E57" s="3">
        <v>38</v>
      </c>
      <c r="F57">
        <v>45</v>
      </c>
      <c r="G57">
        <v>35</v>
      </c>
      <c r="H57">
        <v>33</v>
      </c>
      <c r="I57" s="3">
        <v>32</v>
      </c>
      <c r="J57" s="3">
        <v>37</v>
      </c>
      <c r="K57" s="3">
        <v>34</v>
      </c>
      <c r="L57">
        <v>26</v>
      </c>
      <c r="M57" s="3">
        <v>26</v>
      </c>
      <c r="N57" s="3">
        <v>22</v>
      </c>
      <c r="O57" s="3">
        <v>22</v>
      </c>
      <c r="P57" s="3">
        <v>22</v>
      </c>
      <c r="Q57" s="3">
        <v>28</v>
      </c>
      <c r="R57" s="3">
        <v>28</v>
      </c>
      <c r="S57" s="3">
        <v>25</v>
      </c>
      <c r="T57" s="3">
        <v>28</v>
      </c>
      <c r="U57" s="41">
        <v>14</v>
      </c>
    </row>
    <row r="58" spans="1:21">
      <c r="A58" t="s">
        <v>71</v>
      </c>
      <c r="B58" s="41">
        <v>43</v>
      </c>
      <c r="C58" s="41">
        <v>48</v>
      </c>
      <c r="D58" s="41">
        <v>48</v>
      </c>
      <c r="E58" s="3">
        <v>48</v>
      </c>
      <c r="F58">
        <v>39</v>
      </c>
      <c r="G58">
        <v>32</v>
      </c>
      <c r="H58">
        <v>31</v>
      </c>
      <c r="I58" s="3">
        <v>36</v>
      </c>
      <c r="J58" s="3">
        <v>30</v>
      </c>
      <c r="K58" s="3">
        <v>25</v>
      </c>
      <c r="L58">
        <v>27</v>
      </c>
      <c r="M58" s="3">
        <v>21</v>
      </c>
      <c r="N58" s="3">
        <v>25</v>
      </c>
      <c r="O58" s="3">
        <v>18</v>
      </c>
      <c r="P58" s="3">
        <v>19</v>
      </c>
      <c r="Q58" s="3">
        <v>27</v>
      </c>
      <c r="R58" s="3">
        <v>27</v>
      </c>
      <c r="S58" s="3">
        <v>28</v>
      </c>
      <c r="T58" s="3">
        <v>17</v>
      </c>
      <c r="U58" s="41">
        <v>21</v>
      </c>
    </row>
    <row r="59" spans="1:21">
      <c r="A59" t="s">
        <v>72</v>
      </c>
      <c r="B59" s="41">
        <v>46</v>
      </c>
      <c r="C59" s="41">
        <v>44</v>
      </c>
      <c r="D59" s="41">
        <v>48</v>
      </c>
      <c r="E59" s="3">
        <v>42</v>
      </c>
      <c r="F59">
        <v>51</v>
      </c>
      <c r="G59">
        <v>40</v>
      </c>
      <c r="H59">
        <v>26</v>
      </c>
      <c r="I59" s="3">
        <v>36</v>
      </c>
      <c r="J59" s="3">
        <v>35</v>
      </c>
      <c r="K59" s="3">
        <v>31</v>
      </c>
      <c r="L59">
        <v>25</v>
      </c>
      <c r="M59" s="3">
        <v>23</v>
      </c>
      <c r="N59" s="3">
        <v>16</v>
      </c>
      <c r="O59" s="3">
        <v>24</v>
      </c>
      <c r="P59" s="3">
        <v>27</v>
      </c>
      <c r="Q59" s="3">
        <v>28</v>
      </c>
      <c r="R59" s="3">
        <v>26</v>
      </c>
      <c r="S59" s="3">
        <v>17</v>
      </c>
      <c r="T59" s="3">
        <v>24</v>
      </c>
      <c r="U59" s="41">
        <v>22</v>
      </c>
    </row>
    <row r="60" spans="1:21">
      <c r="A60" t="s">
        <v>73</v>
      </c>
      <c r="B60" s="41">
        <v>47</v>
      </c>
      <c r="C60" s="41">
        <v>51</v>
      </c>
      <c r="D60" s="41">
        <v>45</v>
      </c>
      <c r="E60" s="3">
        <v>55</v>
      </c>
      <c r="F60">
        <v>44</v>
      </c>
      <c r="G60">
        <v>39</v>
      </c>
      <c r="H60">
        <v>33</v>
      </c>
      <c r="I60" s="3">
        <v>27</v>
      </c>
      <c r="J60" s="3">
        <v>27</v>
      </c>
      <c r="K60" s="3">
        <v>27</v>
      </c>
      <c r="L60">
        <v>23</v>
      </c>
      <c r="M60" s="3">
        <v>19</v>
      </c>
      <c r="N60" s="3">
        <v>20</v>
      </c>
      <c r="O60" s="3">
        <v>24</v>
      </c>
      <c r="P60" s="3">
        <v>29</v>
      </c>
      <c r="Q60" s="3">
        <v>23</v>
      </c>
      <c r="R60" s="3">
        <v>16</v>
      </c>
      <c r="S60" s="3">
        <v>21</v>
      </c>
      <c r="T60" s="3">
        <v>25</v>
      </c>
      <c r="U60" s="41">
        <v>27</v>
      </c>
    </row>
    <row r="61" spans="1:21">
      <c r="A61" t="s">
        <v>74</v>
      </c>
      <c r="B61" s="41">
        <v>51</v>
      </c>
      <c r="C61" s="41">
        <v>56</v>
      </c>
      <c r="D61" s="41">
        <v>48</v>
      </c>
      <c r="E61" s="3">
        <v>39</v>
      </c>
      <c r="F61">
        <v>31</v>
      </c>
      <c r="G61">
        <v>30</v>
      </c>
      <c r="H61">
        <v>23</v>
      </c>
      <c r="I61" s="3">
        <v>31</v>
      </c>
      <c r="J61" s="3">
        <v>30</v>
      </c>
      <c r="K61" s="3">
        <v>23</v>
      </c>
      <c r="L61">
        <v>19</v>
      </c>
      <c r="M61" s="3">
        <v>28</v>
      </c>
      <c r="N61" s="3">
        <v>26</v>
      </c>
      <c r="O61" s="3">
        <v>30</v>
      </c>
      <c r="P61" s="3">
        <v>24</v>
      </c>
      <c r="Q61" s="3">
        <v>14</v>
      </c>
      <c r="R61" s="3">
        <v>25</v>
      </c>
      <c r="S61" s="3">
        <v>21</v>
      </c>
      <c r="T61" s="3">
        <v>30</v>
      </c>
      <c r="U61" s="41">
        <v>15</v>
      </c>
    </row>
    <row r="62" spans="1:21">
      <c r="A62" t="s">
        <v>75</v>
      </c>
      <c r="B62" s="41">
        <v>46</v>
      </c>
      <c r="C62" s="41">
        <v>55</v>
      </c>
      <c r="D62" s="41">
        <v>47</v>
      </c>
      <c r="E62" s="3">
        <v>38</v>
      </c>
      <c r="F62">
        <v>41</v>
      </c>
      <c r="G62">
        <v>47</v>
      </c>
      <c r="H62">
        <v>28</v>
      </c>
      <c r="I62" s="3">
        <v>24</v>
      </c>
      <c r="J62" s="3">
        <v>23</v>
      </c>
      <c r="K62" s="3">
        <v>23</v>
      </c>
      <c r="L62">
        <v>28</v>
      </c>
      <c r="M62" s="3">
        <v>29</v>
      </c>
      <c r="N62" s="3">
        <v>28</v>
      </c>
      <c r="O62" s="3">
        <v>28</v>
      </c>
      <c r="P62" s="3">
        <v>17</v>
      </c>
      <c r="Q62" s="3">
        <v>22</v>
      </c>
      <c r="R62" s="3">
        <v>20</v>
      </c>
      <c r="S62" s="3">
        <v>27</v>
      </c>
      <c r="T62" s="3">
        <v>14</v>
      </c>
      <c r="U62" s="41">
        <v>16</v>
      </c>
    </row>
    <row r="63" spans="1:21">
      <c r="A63" t="s">
        <v>76</v>
      </c>
      <c r="B63" s="41">
        <v>54</v>
      </c>
      <c r="C63" s="41">
        <v>47</v>
      </c>
      <c r="D63" s="41">
        <v>42</v>
      </c>
      <c r="E63" s="3">
        <v>37</v>
      </c>
      <c r="F63">
        <v>38</v>
      </c>
      <c r="G63">
        <v>28</v>
      </c>
      <c r="H63">
        <v>29</v>
      </c>
      <c r="I63" s="3">
        <v>28</v>
      </c>
      <c r="J63" s="3">
        <v>21</v>
      </c>
      <c r="K63" s="3">
        <v>35</v>
      </c>
      <c r="L63">
        <v>32</v>
      </c>
      <c r="M63" s="3">
        <v>33</v>
      </c>
      <c r="N63" s="3">
        <v>25</v>
      </c>
      <c r="O63" s="3">
        <v>17</v>
      </c>
      <c r="P63" s="3">
        <v>23</v>
      </c>
      <c r="Q63" s="3">
        <v>18</v>
      </c>
      <c r="R63" s="3">
        <v>22</v>
      </c>
      <c r="S63" s="3">
        <v>15</v>
      </c>
      <c r="T63" s="3">
        <v>17</v>
      </c>
      <c r="U63" s="41">
        <v>13</v>
      </c>
    </row>
    <row r="64" spans="1:21">
      <c r="A64" t="s">
        <v>77</v>
      </c>
      <c r="B64" s="41">
        <v>50</v>
      </c>
      <c r="C64" s="41">
        <v>41</v>
      </c>
      <c r="D64" s="41">
        <v>37</v>
      </c>
      <c r="E64" s="3">
        <v>34</v>
      </c>
      <c r="F64">
        <v>34</v>
      </c>
      <c r="G64">
        <v>34</v>
      </c>
      <c r="H64">
        <v>27</v>
      </c>
      <c r="I64" s="3">
        <v>24</v>
      </c>
      <c r="J64" s="3">
        <v>18</v>
      </c>
      <c r="K64" s="3">
        <v>33</v>
      </c>
      <c r="L64">
        <v>33</v>
      </c>
      <c r="M64" s="3">
        <v>30</v>
      </c>
      <c r="N64" s="3">
        <v>19</v>
      </c>
      <c r="O64" s="3">
        <v>23</v>
      </c>
      <c r="P64" s="3">
        <v>22</v>
      </c>
      <c r="Q64" s="3">
        <v>21</v>
      </c>
      <c r="R64" s="3">
        <v>13</v>
      </c>
      <c r="S64" s="3">
        <v>16</v>
      </c>
      <c r="T64" s="3">
        <v>13</v>
      </c>
      <c r="U64" s="41">
        <v>16</v>
      </c>
    </row>
    <row r="65" spans="1:21">
      <c r="A65" t="s">
        <v>78</v>
      </c>
      <c r="B65" s="41">
        <v>39</v>
      </c>
      <c r="C65" s="41">
        <v>44</v>
      </c>
      <c r="D65" s="41">
        <v>34</v>
      </c>
      <c r="E65" s="3">
        <v>47</v>
      </c>
      <c r="F65">
        <v>39</v>
      </c>
      <c r="G65">
        <v>36</v>
      </c>
      <c r="H65">
        <v>23</v>
      </c>
      <c r="I65" s="3">
        <v>39</v>
      </c>
      <c r="J65" s="3">
        <v>32</v>
      </c>
      <c r="K65" s="3">
        <v>38</v>
      </c>
      <c r="L65">
        <v>34</v>
      </c>
      <c r="M65" s="3">
        <v>19</v>
      </c>
      <c r="N65" s="3">
        <v>29</v>
      </c>
      <c r="O65" s="3">
        <v>23</v>
      </c>
      <c r="P65" s="3">
        <v>27</v>
      </c>
      <c r="Q65" s="3">
        <v>11</v>
      </c>
      <c r="R65" s="3">
        <v>17</v>
      </c>
      <c r="S65" s="3">
        <v>14</v>
      </c>
      <c r="T65" s="3">
        <v>17</v>
      </c>
      <c r="U65" s="41">
        <v>12</v>
      </c>
    </row>
    <row r="66" spans="1:21">
      <c r="A66" t="s">
        <v>79</v>
      </c>
      <c r="B66" s="41">
        <v>42</v>
      </c>
      <c r="C66" s="41">
        <v>36</v>
      </c>
      <c r="D66" s="41">
        <v>39</v>
      </c>
      <c r="E66" s="3">
        <v>43</v>
      </c>
      <c r="F66">
        <v>34</v>
      </c>
      <c r="G66">
        <v>36</v>
      </c>
      <c r="H66">
        <v>35</v>
      </c>
      <c r="I66" s="3">
        <v>41</v>
      </c>
      <c r="J66" s="3">
        <v>34</v>
      </c>
      <c r="K66" s="3">
        <v>40</v>
      </c>
      <c r="L66">
        <v>28</v>
      </c>
      <c r="M66" s="3">
        <v>27</v>
      </c>
      <c r="N66" s="3">
        <v>21</v>
      </c>
      <c r="O66" s="3">
        <v>24</v>
      </c>
      <c r="P66" s="3">
        <v>16</v>
      </c>
      <c r="Q66" s="3">
        <v>18</v>
      </c>
      <c r="R66" s="3">
        <v>12</v>
      </c>
      <c r="S66" s="3">
        <v>17</v>
      </c>
      <c r="T66" s="3">
        <v>13</v>
      </c>
      <c r="U66" s="41">
        <v>14</v>
      </c>
    </row>
    <row r="67" spans="1:21">
      <c r="A67" t="s">
        <v>80</v>
      </c>
      <c r="B67" s="41">
        <v>40</v>
      </c>
      <c r="C67" s="41">
        <v>46</v>
      </c>
      <c r="D67" s="41">
        <v>42</v>
      </c>
      <c r="E67" s="3">
        <v>41</v>
      </c>
      <c r="F67">
        <v>36</v>
      </c>
      <c r="G67">
        <v>27</v>
      </c>
      <c r="H67">
        <v>33</v>
      </c>
      <c r="I67" s="3">
        <v>34</v>
      </c>
      <c r="J67" s="3">
        <v>31</v>
      </c>
      <c r="K67" s="3">
        <v>32</v>
      </c>
      <c r="L67">
        <v>32</v>
      </c>
      <c r="M67" s="3">
        <v>23</v>
      </c>
      <c r="N67" s="3">
        <v>24</v>
      </c>
      <c r="O67" s="3">
        <v>12</v>
      </c>
      <c r="P67" s="3">
        <v>18</v>
      </c>
      <c r="Q67" s="3">
        <v>9</v>
      </c>
      <c r="R67" s="3">
        <v>18</v>
      </c>
      <c r="S67" s="3">
        <v>10</v>
      </c>
      <c r="T67" s="3">
        <v>15</v>
      </c>
      <c r="U67" s="41">
        <v>15</v>
      </c>
    </row>
    <row r="68" spans="1:21">
      <c r="A68" t="s">
        <v>81</v>
      </c>
      <c r="B68" s="41">
        <v>47</v>
      </c>
      <c r="C68" s="41">
        <v>51</v>
      </c>
      <c r="D68" s="41">
        <v>42</v>
      </c>
      <c r="E68" s="3">
        <v>33</v>
      </c>
      <c r="F68">
        <v>50</v>
      </c>
      <c r="G68">
        <v>43</v>
      </c>
      <c r="H68">
        <v>29</v>
      </c>
      <c r="I68" s="3">
        <v>47</v>
      </c>
      <c r="J68" s="3">
        <v>41</v>
      </c>
      <c r="K68" s="3">
        <v>39</v>
      </c>
      <c r="L68">
        <v>33</v>
      </c>
      <c r="M68" s="3">
        <v>30</v>
      </c>
      <c r="N68" s="3">
        <v>13</v>
      </c>
      <c r="O68" s="3">
        <v>16</v>
      </c>
      <c r="P68" s="3">
        <v>9</v>
      </c>
      <c r="Q68" s="3">
        <v>12</v>
      </c>
      <c r="R68" s="3">
        <v>10</v>
      </c>
      <c r="S68" s="3">
        <v>11</v>
      </c>
      <c r="T68" s="3">
        <v>17</v>
      </c>
      <c r="U68" s="41">
        <v>11</v>
      </c>
    </row>
    <row r="69" spans="1:21">
      <c r="A69" t="s">
        <v>82</v>
      </c>
      <c r="B69" s="41">
        <v>49</v>
      </c>
      <c r="C69" s="41">
        <v>39</v>
      </c>
      <c r="D69" s="41">
        <v>30</v>
      </c>
      <c r="E69" s="3">
        <v>55</v>
      </c>
      <c r="F69">
        <v>48</v>
      </c>
      <c r="G69">
        <v>42</v>
      </c>
      <c r="H69">
        <v>39</v>
      </c>
      <c r="I69" s="3">
        <v>35</v>
      </c>
      <c r="J69" s="3">
        <v>36</v>
      </c>
      <c r="K69" s="3">
        <v>39</v>
      </c>
      <c r="L69">
        <v>37</v>
      </c>
      <c r="M69" s="3">
        <v>12</v>
      </c>
      <c r="N69" s="3">
        <v>23</v>
      </c>
      <c r="O69" s="3">
        <v>15</v>
      </c>
      <c r="P69" s="3">
        <v>19</v>
      </c>
      <c r="Q69" s="3">
        <v>8</v>
      </c>
      <c r="R69" s="3">
        <v>13</v>
      </c>
      <c r="S69" s="3">
        <v>15</v>
      </c>
      <c r="T69" s="3">
        <v>12</v>
      </c>
      <c r="U69" s="41">
        <v>7</v>
      </c>
    </row>
    <row r="70" spans="1:21">
      <c r="A70" t="s">
        <v>83</v>
      </c>
      <c r="B70" s="41">
        <v>39</v>
      </c>
      <c r="C70" s="41">
        <v>46</v>
      </c>
      <c r="D70" s="41">
        <v>48</v>
      </c>
      <c r="E70" s="3">
        <v>52</v>
      </c>
      <c r="F70">
        <v>54</v>
      </c>
      <c r="G70">
        <v>42</v>
      </c>
      <c r="H70">
        <v>35</v>
      </c>
      <c r="I70" s="3">
        <v>38</v>
      </c>
      <c r="J70" s="3">
        <v>40</v>
      </c>
      <c r="K70" s="3">
        <v>37</v>
      </c>
      <c r="L70">
        <v>16</v>
      </c>
      <c r="M70" s="3">
        <v>20</v>
      </c>
      <c r="N70" s="3">
        <v>13</v>
      </c>
      <c r="O70" s="3">
        <v>23</v>
      </c>
      <c r="P70" s="3">
        <v>11</v>
      </c>
      <c r="Q70" s="3">
        <v>11</v>
      </c>
      <c r="R70" s="3">
        <v>13</v>
      </c>
      <c r="S70" s="3">
        <v>9</v>
      </c>
      <c r="T70" s="3">
        <v>11</v>
      </c>
      <c r="U70" s="41">
        <v>7</v>
      </c>
    </row>
    <row r="71" spans="1:21">
      <c r="A71" t="s">
        <v>84</v>
      </c>
      <c r="B71" s="41">
        <v>47</v>
      </c>
      <c r="C71" s="41">
        <v>59</v>
      </c>
      <c r="D71" s="41">
        <v>54</v>
      </c>
      <c r="E71" s="3">
        <v>58</v>
      </c>
      <c r="F71">
        <v>75</v>
      </c>
      <c r="G71">
        <v>54</v>
      </c>
      <c r="H71">
        <v>33</v>
      </c>
      <c r="I71" s="3">
        <v>38</v>
      </c>
      <c r="J71" s="3">
        <v>43</v>
      </c>
      <c r="K71" s="3">
        <v>16</v>
      </c>
      <c r="L71">
        <v>29</v>
      </c>
      <c r="M71" s="3">
        <v>12</v>
      </c>
      <c r="N71" s="3">
        <v>19</v>
      </c>
      <c r="O71" s="3">
        <v>7</v>
      </c>
      <c r="P71" s="3">
        <v>10</v>
      </c>
      <c r="Q71" s="3">
        <v>9</v>
      </c>
      <c r="R71" s="3">
        <v>9</v>
      </c>
      <c r="S71" s="3">
        <v>11</v>
      </c>
      <c r="T71" s="3">
        <v>18</v>
      </c>
      <c r="U71" s="41">
        <v>17</v>
      </c>
    </row>
    <row r="72" spans="1:21">
      <c r="A72" t="s">
        <v>85</v>
      </c>
      <c r="B72" s="41">
        <v>64</v>
      </c>
      <c r="C72" s="41">
        <v>61</v>
      </c>
      <c r="D72" s="41">
        <v>53</v>
      </c>
      <c r="E72" s="3">
        <v>61</v>
      </c>
      <c r="F72">
        <v>48</v>
      </c>
      <c r="G72">
        <v>42</v>
      </c>
      <c r="H72">
        <v>37</v>
      </c>
      <c r="I72" s="3">
        <v>41</v>
      </c>
      <c r="J72" s="3">
        <v>42</v>
      </c>
      <c r="K72" s="3">
        <v>28</v>
      </c>
      <c r="L72">
        <v>13</v>
      </c>
      <c r="M72" s="3">
        <v>24</v>
      </c>
      <c r="N72" s="3">
        <v>11</v>
      </c>
      <c r="O72" s="3">
        <v>14</v>
      </c>
      <c r="P72" s="3">
        <v>16</v>
      </c>
      <c r="Q72" s="3">
        <v>5</v>
      </c>
      <c r="R72" s="3">
        <v>8</v>
      </c>
      <c r="S72" s="3">
        <v>13</v>
      </c>
      <c r="T72" s="3">
        <v>13</v>
      </c>
      <c r="U72" s="41">
        <v>13</v>
      </c>
    </row>
    <row r="73" spans="1:21">
      <c r="A73" t="s">
        <v>86</v>
      </c>
      <c r="B73" s="41">
        <v>63</v>
      </c>
      <c r="C73" s="41">
        <v>61</v>
      </c>
      <c r="D73" s="41">
        <v>64</v>
      </c>
      <c r="E73" s="3">
        <v>51</v>
      </c>
      <c r="F73">
        <v>49</v>
      </c>
      <c r="G73">
        <v>50</v>
      </c>
      <c r="H73">
        <v>35</v>
      </c>
      <c r="I73" s="3">
        <v>25</v>
      </c>
      <c r="J73" s="3">
        <v>19</v>
      </c>
      <c r="K73" s="3">
        <v>20</v>
      </c>
      <c r="L73">
        <v>27</v>
      </c>
      <c r="M73" s="3">
        <v>15</v>
      </c>
      <c r="N73" s="3">
        <v>16</v>
      </c>
      <c r="O73" s="3">
        <v>20</v>
      </c>
      <c r="P73" s="3">
        <v>7</v>
      </c>
      <c r="Q73" s="3">
        <v>10</v>
      </c>
      <c r="R73" s="3">
        <v>10</v>
      </c>
      <c r="S73" s="3">
        <v>16</v>
      </c>
      <c r="T73" s="3">
        <v>18</v>
      </c>
      <c r="U73" s="41">
        <v>12</v>
      </c>
    </row>
    <row r="74" spans="1:21">
      <c r="A74" t="s">
        <v>87</v>
      </c>
      <c r="B74" s="41">
        <v>80</v>
      </c>
      <c r="C74" s="41">
        <v>76</v>
      </c>
      <c r="D74" s="41">
        <v>59</v>
      </c>
      <c r="E74" s="3">
        <v>62</v>
      </c>
      <c r="F74">
        <v>56</v>
      </c>
      <c r="G74">
        <v>47</v>
      </c>
      <c r="H74">
        <v>29</v>
      </c>
      <c r="I74" s="3">
        <v>32</v>
      </c>
      <c r="J74" s="3">
        <v>29</v>
      </c>
      <c r="K74" s="3">
        <v>28</v>
      </c>
      <c r="L74">
        <v>20</v>
      </c>
      <c r="M74" s="3">
        <v>25</v>
      </c>
      <c r="N74" s="3">
        <v>28</v>
      </c>
      <c r="O74" s="3">
        <v>11</v>
      </c>
      <c r="P74" s="3">
        <v>10</v>
      </c>
      <c r="Q74" s="3">
        <v>10</v>
      </c>
      <c r="R74" s="3">
        <v>13</v>
      </c>
      <c r="S74" s="3">
        <v>15</v>
      </c>
      <c r="T74" s="3">
        <v>19</v>
      </c>
      <c r="U74" s="41">
        <v>8</v>
      </c>
    </row>
    <row r="75" spans="1:21">
      <c r="A75" t="s">
        <v>88</v>
      </c>
      <c r="B75" s="41">
        <v>76</v>
      </c>
      <c r="C75" s="41">
        <v>62</v>
      </c>
      <c r="D75" s="41">
        <v>79</v>
      </c>
      <c r="E75" s="3">
        <v>53</v>
      </c>
      <c r="F75">
        <v>61</v>
      </c>
      <c r="G75">
        <v>38</v>
      </c>
      <c r="H75">
        <v>27</v>
      </c>
      <c r="I75" s="3">
        <v>23</v>
      </c>
      <c r="J75" s="3">
        <v>20</v>
      </c>
      <c r="K75" s="3">
        <v>18</v>
      </c>
      <c r="L75">
        <v>26</v>
      </c>
      <c r="M75" s="3">
        <v>30</v>
      </c>
      <c r="N75" s="3">
        <v>18</v>
      </c>
      <c r="O75" s="3">
        <v>14</v>
      </c>
      <c r="P75" s="3">
        <v>15</v>
      </c>
      <c r="Q75" s="3">
        <v>15</v>
      </c>
      <c r="R75" s="3">
        <v>12</v>
      </c>
      <c r="S75" s="3">
        <v>25</v>
      </c>
      <c r="T75" s="3">
        <v>18</v>
      </c>
      <c r="U75" s="41">
        <v>16</v>
      </c>
    </row>
    <row r="76" spans="1:21">
      <c r="A76" t="s">
        <v>89</v>
      </c>
      <c r="B76" s="41">
        <v>78</v>
      </c>
      <c r="C76" s="41">
        <v>91</v>
      </c>
      <c r="D76" s="41">
        <v>64</v>
      </c>
      <c r="E76" s="3">
        <v>75</v>
      </c>
      <c r="F76">
        <v>55</v>
      </c>
      <c r="G76">
        <v>35</v>
      </c>
      <c r="H76">
        <v>21</v>
      </c>
      <c r="I76" s="3">
        <v>39</v>
      </c>
      <c r="J76" s="3">
        <v>27</v>
      </c>
      <c r="K76" s="3">
        <v>26</v>
      </c>
      <c r="L76">
        <v>29</v>
      </c>
      <c r="M76" s="3">
        <v>15</v>
      </c>
      <c r="N76" s="3">
        <v>19</v>
      </c>
      <c r="O76" s="3">
        <v>29</v>
      </c>
      <c r="P76" s="3">
        <v>22</v>
      </c>
      <c r="Q76" s="3">
        <v>18</v>
      </c>
      <c r="R76" s="3">
        <v>30</v>
      </c>
      <c r="S76" s="3">
        <v>21</v>
      </c>
      <c r="T76" s="3">
        <v>26</v>
      </c>
      <c r="U76" s="41">
        <v>7</v>
      </c>
    </row>
    <row r="77" spans="1:21">
      <c r="A77" t="s">
        <v>90</v>
      </c>
      <c r="B77" s="41">
        <v>92</v>
      </c>
      <c r="C77" s="41">
        <v>81</v>
      </c>
      <c r="D77" s="41">
        <v>68</v>
      </c>
      <c r="E77" s="3">
        <v>63</v>
      </c>
      <c r="F77">
        <v>77</v>
      </c>
      <c r="G77">
        <v>46</v>
      </c>
      <c r="H77">
        <v>33</v>
      </c>
      <c r="I77" s="3">
        <v>42</v>
      </c>
      <c r="J77" s="3">
        <v>32</v>
      </c>
      <c r="K77" s="3">
        <v>39</v>
      </c>
      <c r="L77">
        <v>23</v>
      </c>
      <c r="M77" s="3">
        <v>20</v>
      </c>
      <c r="N77" s="3">
        <v>33</v>
      </c>
      <c r="O77" s="3">
        <v>38</v>
      </c>
      <c r="P77" s="3">
        <v>25</v>
      </c>
      <c r="Q77" s="3">
        <v>32</v>
      </c>
      <c r="R77" s="3">
        <v>19</v>
      </c>
      <c r="S77" s="3">
        <v>28</v>
      </c>
      <c r="T77" s="3">
        <v>14</v>
      </c>
      <c r="U77" s="41">
        <v>19</v>
      </c>
    </row>
    <row r="78" spans="1:21">
      <c r="A78" t="s">
        <v>91</v>
      </c>
      <c r="B78" s="41">
        <v>105</v>
      </c>
      <c r="C78" s="41">
        <v>97</v>
      </c>
      <c r="D78" s="41">
        <v>69</v>
      </c>
      <c r="E78" s="3">
        <v>91</v>
      </c>
      <c r="F78">
        <v>49</v>
      </c>
      <c r="G78">
        <v>26</v>
      </c>
      <c r="H78">
        <v>48</v>
      </c>
      <c r="I78" s="3">
        <v>48</v>
      </c>
      <c r="J78" s="3">
        <v>38</v>
      </c>
      <c r="K78" s="3">
        <v>42</v>
      </c>
      <c r="L78">
        <v>28</v>
      </c>
      <c r="M78" s="3">
        <v>42</v>
      </c>
      <c r="N78" s="3">
        <v>52</v>
      </c>
      <c r="O78" s="3">
        <v>42</v>
      </c>
      <c r="P78" s="3">
        <v>43</v>
      </c>
      <c r="Q78" s="3">
        <v>32</v>
      </c>
      <c r="R78" s="3">
        <v>28</v>
      </c>
      <c r="S78" s="3">
        <v>28</v>
      </c>
      <c r="T78" s="3">
        <v>28</v>
      </c>
      <c r="U78" s="41">
        <v>23</v>
      </c>
    </row>
    <row r="79" spans="1:21">
      <c r="A79" t="s">
        <v>17</v>
      </c>
      <c r="B79" s="41">
        <v>119</v>
      </c>
      <c r="C79" s="41">
        <v>92</v>
      </c>
      <c r="D79" s="41">
        <v>98</v>
      </c>
      <c r="E79" s="3">
        <v>62</v>
      </c>
      <c r="F79">
        <v>72</v>
      </c>
      <c r="G79">
        <v>55</v>
      </c>
      <c r="H79">
        <v>51</v>
      </c>
      <c r="I79" s="3">
        <v>63</v>
      </c>
      <c r="J79" s="3">
        <v>48</v>
      </c>
      <c r="K79" s="3">
        <v>43</v>
      </c>
      <c r="L79">
        <v>64</v>
      </c>
      <c r="M79" s="3">
        <v>56</v>
      </c>
      <c r="N79" s="3">
        <v>60</v>
      </c>
      <c r="O79" s="3">
        <v>60</v>
      </c>
      <c r="P79" s="3">
        <v>51</v>
      </c>
      <c r="Q79" s="3">
        <v>31</v>
      </c>
      <c r="R79" s="3">
        <v>30</v>
      </c>
      <c r="S79" s="3">
        <v>43</v>
      </c>
      <c r="T79" s="3">
        <v>40</v>
      </c>
      <c r="U79" s="41">
        <v>27</v>
      </c>
    </row>
    <row r="80" spans="1:21">
      <c r="A80" t="s">
        <v>16</v>
      </c>
      <c r="B80" s="41">
        <v>123</v>
      </c>
      <c r="C80" s="41">
        <v>138</v>
      </c>
      <c r="D80" s="41">
        <v>70</v>
      </c>
      <c r="E80" s="3">
        <v>92</v>
      </c>
      <c r="F80">
        <v>98</v>
      </c>
      <c r="G80">
        <v>69</v>
      </c>
      <c r="H80">
        <v>82</v>
      </c>
      <c r="I80" s="3">
        <v>86</v>
      </c>
      <c r="J80" s="3">
        <v>44</v>
      </c>
      <c r="K80" s="3">
        <v>95</v>
      </c>
      <c r="L80">
        <v>95</v>
      </c>
      <c r="M80" s="3">
        <v>64</v>
      </c>
      <c r="N80" s="3">
        <v>80</v>
      </c>
      <c r="O80" s="3">
        <v>79</v>
      </c>
      <c r="P80" s="3">
        <v>69</v>
      </c>
      <c r="Q80" s="3">
        <v>49</v>
      </c>
      <c r="R80" s="3">
        <v>64</v>
      </c>
      <c r="S80" s="3">
        <v>45</v>
      </c>
      <c r="T80" s="3">
        <v>151</v>
      </c>
      <c r="U80" s="41">
        <v>144</v>
      </c>
    </row>
    <row r="81" spans="1:21">
      <c r="A81" t="s">
        <v>12</v>
      </c>
      <c r="B81" s="42">
        <v>111</v>
      </c>
      <c r="C81" s="42">
        <v>114</v>
      </c>
      <c r="D81" s="42">
        <v>147</v>
      </c>
      <c r="E81" s="43">
        <v>103</v>
      </c>
      <c r="F81" s="1">
        <v>120</v>
      </c>
      <c r="G81" s="1">
        <v>74</v>
      </c>
      <c r="H81" s="1">
        <v>156</v>
      </c>
      <c r="I81" s="43">
        <v>196</v>
      </c>
      <c r="J81" s="43">
        <v>65</v>
      </c>
      <c r="K81" s="43">
        <v>189</v>
      </c>
      <c r="L81" s="1">
        <v>188</v>
      </c>
      <c r="M81" s="43">
        <v>222</v>
      </c>
      <c r="N81" s="43">
        <v>171</v>
      </c>
      <c r="O81" s="43">
        <v>270</v>
      </c>
      <c r="P81" s="43">
        <v>205</v>
      </c>
      <c r="Q81" s="43">
        <v>205</v>
      </c>
      <c r="R81" s="43">
        <v>119</v>
      </c>
      <c r="S81" s="43">
        <v>164</v>
      </c>
      <c r="T81" s="43">
        <v>145</v>
      </c>
      <c r="U81" s="42">
        <v>174</v>
      </c>
    </row>
    <row r="82" spans="1:21">
      <c r="A82" t="s">
        <v>13</v>
      </c>
      <c r="B82" s="42">
        <v>22</v>
      </c>
      <c r="C82" s="42">
        <v>36</v>
      </c>
      <c r="D82" s="42">
        <v>43</v>
      </c>
      <c r="E82" s="43">
        <v>73</v>
      </c>
      <c r="F82" s="1">
        <v>101</v>
      </c>
      <c r="G82" s="1">
        <v>133</v>
      </c>
      <c r="H82" s="1">
        <v>184</v>
      </c>
      <c r="I82" s="43">
        <v>213</v>
      </c>
      <c r="J82" s="43">
        <v>221</v>
      </c>
      <c r="K82" s="43">
        <v>171</v>
      </c>
      <c r="L82" s="1">
        <v>208</v>
      </c>
      <c r="M82" s="43">
        <v>162</v>
      </c>
      <c r="N82" s="43">
        <v>250</v>
      </c>
      <c r="O82" s="43">
        <v>188</v>
      </c>
      <c r="P82" s="43">
        <v>189</v>
      </c>
      <c r="Q82" s="43">
        <v>106</v>
      </c>
      <c r="R82" s="43">
        <v>131</v>
      </c>
      <c r="S82" s="43">
        <v>122</v>
      </c>
      <c r="T82" s="43">
        <v>150</v>
      </c>
      <c r="U82" s="42">
        <v>58</v>
      </c>
    </row>
    <row r="83" spans="1:21">
      <c r="A83" t="s">
        <v>14</v>
      </c>
      <c r="B83" s="42">
        <v>7</v>
      </c>
      <c r="C83" s="42">
        <v>5</v>
      </c>
      <c r="D83" s="42">
        <v>5</v>
      </c>
      <c r="E83" s="43">
        <v>16</v>
      </c>
      <c r="F83" s="1">
        <v>37</v>
      </c>
      <c r="G83" s="1">
        <v>122</v>
      </c>
      <c r="H83" s="1">
        <v>142</v>
      </c>
      <c r="I83" s="43">
        <v>121</v>
      </c>
      <c r="J83" s="43">
        <v>171</v>
      </c>
      <c r="K83" s="43">
        <v>131</v>
      </c>
      <c r="L83" s="1">
        <v>118</v>
      </c>
      <c r="M83" s="43">
        <v>184</v>
      </c>
      <c r="N83" s="43">
        <v>150</v>
      </c>
      <c r="O83" s="43">
        <v>183</v>
      </c>
      <c r="P83" s="43">
        <v>100</v>
      </c>
      <c r="Q83" s="43">
        <v>122</v>
      </c>
      <c r="R83" s="43">
        <v>84</v>
      </c>
      <c r="S83" s="43">
        <v>129</v>
      </c>
      <c r="T83" s="43">
        <v>34</v>
      </c>
      <c r="U83" s="42">
        <v>18</v>
      </c>
    </row>
    <row r="84" spans="1:21">
      <c r="A84" t="s">
        <v>15</v>
      </c>
      <c r="B84" s="42"/>
      <c r="C84" s="42">
        <v>2</v>
      </c>
      <c r="D84" s="42">
        <v>9</v>
      </c>
      <c r="E84" s="43">
        <v>23</v>
      </c>
      <c r="F84" s="1">
        <v>67</v>
      </c>
      <c r="G84" s="1">
        <v>83</v>
      </c>
      <c r="H84" s="1">
        <v>93</v>
      </c>
      <c r="I84" s="43">
        <v>93</v>
      </c>
      <c r="J84" s="43">
        <v>116</v>
      </c>
      <c r="K84" s="43">
        <v>100</v>
      </c>
      <c r="L84" s="1">
        <v>171</v>
      </c>
      <c r="M84" s="43">
        <v>140</v>
      </c>
      <c r="N84" s="43">
        <v>154</v>
      </c>
      <c r="O84" s="43">
        <v>92</v>
      </c>
      <c r="P84" s="43">
        <v>111</v>
      </c>
      <c r="Q84" s="43">
        <v>89</v>
      </c>
      <c r="R84" s="43">
        <v>109</v>
      </c>
      <c r="S84" s="43">
        <v>23</v>
      </c>
      <c r="T84" s="43">
        <v>1</v>
      </c>
      <c r="U84" s="42">
        <v>48</v>
      </c>
    </row>
    <row r="85" spans="1:21">
      <c r="A85" t="s">
        <v>92</v>
      </c>
      <c r="B85" s="42">
        <v>1</v>
      </c>
      <c r="C85" s="42">
        <v>2</v>
      </c>
      <c r="D85" s="42">
        <v>8</v>
      </c>
      <c r="E85" s="43">
        <v>45</v>
      </c>
      <c r="F85" s="1">
        <v>27</v>
      </c>
      <c r="G85" s="1">
        <v>90</v>
      </c>
      <c r="H85" s="1">
        <v>11</v>
      </c>
      <c r="I85" s="43">
        <v>25</v>
      </c>
      <c r="J85" s="43">
        <v>84</v>
      </c>
      <c r="K85" s="43">
        <v>119</v>
      </c>
      <c r="L85" s="1">
        <v>117</v>
      </c>
      <c r="M85" s="43">
        <v>115</v>
      </c>
      <c r="N85" s="43">
        <v>87</v>
      </c>
      <c r="O85" s="43">
        <v>92</v>
      </c>
      <c r="P85" s="43">
        <v>70</v>
      </c>
      <c r="Q85" s="43">
        <v>54</v>
      </c>
      <c r="R85" s="43">
        <v>2</v>
      </c>
      <c r="S85" s="43">
        <v>1</v>
      </c>
      <c r="T85" s="1"/>
      <c r="U85" s="1"/>
    </row>
    <row r="86" spans="1:21">
      <c r="A86" t="s">
        <v>93</v>
      </c>
      <c r="B86" s="1"/>
      <c r="C86" s="1"/>
      <c r="D86" s="42">
        <v>1</v>
      </c>
      <c r="E86" s="43">
        <v>3</v>
      </c>
      <c r="F86" s="1"/>
      <c r="G86" s="1">
        <v>54</v>
      </c>
      <c r="H86" s="1">
        <v>1</v>
      </c>
      <c r="I86" s="43">
        <v>2</v>
      </c>
      <c r="J86" s="43">
        <v>27</v>
      </c>
      <c r="K86" s="43">
        <v>9</v>
      </c>
      <c r="L86" s="1">
        <v>3</v>
      </c>
      <c r="M86" s="1"/>
      <c r="N86" s="43">
        <v>5</v>
      </c>
      <c r="O86" s="43">
        <v>4</v>
      </c>
      <c r="P86" s="43">
        <v>1</v>
      </c>
      <c r="Q86" s="43">
        <v>1</v>
      </c>
      <c r="R86" s="1"/>
      <c r="S86" s="1"/>
      <c r="T86" s="1"/>
      <c r="U86" s="1"/>
    </row>
    <row r="87" spans="1:21">
      <c r="A87" t="s">
        <v>94</v>
      </c>
      <c r="B87" s="1"/>
      <c r="C87" s="1"/>
      <c r="D87" s="1"/>
      <c r="E87" s="1"/>
      <c r="F87" s="1"/>
      <c r="G87" s="1">
        <v>6</v>
      </c>
      <c r="H87" s="1"/>
      <c r="I87" s="43">
        <v>1</v>
      </c>
      <c r="J87" s="43">
        <v>3</v>
      </c>
      <c r="K87" s="1"/>
      <c r="L87" s="1"/>
      <c r="M87" s="1"/>
      <c r="N87" s="43">
        <v>1</v>
      </c>
      <c r="O87" s="1"/>
      <c r="P87" s="1"/>
      <c r="Q87" s="1"/>
      <c r="R87" s="1"/>
      <c r="S87" s="1"/>
      <c r="T87" s="1"/>
      <c r="U87" s="1"/>
    </row>
    <row r="88" spans="1:21">
      <c r="A88" t="s">
        <v>98</v>
      </c>
      <c r="B88">
        <f t="shared" ref="B88:L88" si="0">SUM(B5:B87)</f>
        <v>2756</v>
      </c>
      <c r="C88">
        <f t="shared" si="0"/>
        <v>2763</v>
      </c>
      <c r="D88">
        <f t="shared" si="0"/>
        <v>2604</v>
      </c>
      <c r="E88">
        <f t="shared" si="0"/>
        <v>2724</v>
      </c>
      <c r="F88">
        <f t="shared" si="0"/>
        <v>2716</v>
      </c>
      <c r="G88">
        <f t="shared" si="0"/>
        <v>2604</v>
      </c>
      <c r="H88">
        <f t="shared" si="0"/>
        <v>2270</v>
      </c>
      <c r="I88">
        <f t="shared" si="0"/>
        <v>2538</v>
      </c>
      <c r="J88">
        <f t="shared" si="0"/>
        <v>2416</v>
      </c>
      <c r="K88">
        <f t="shared" si="0"/>
        <v>2517</v>
      </c>
      <c r="L88">
        <f t="shared" si="0"/>
        <v>2527</v>
      </c>
      <c r="M88">
        <f t="shared" ref="M88:T88" si="1">SUM(M5:M87)</f>
        <v>2424</v>
      </c>
      <c r="N88">
        <f t="shared" si="1"/>
        <v>2360</v>
      </c>
      <c r="O88">
        <f t="shared" si="1"/>
        <v>2336</v>
      </c>
      <c r="P88">
        <f t="shared" si="1"/>
        <v>2145</v>
      </c>
      <c r="Q88">
        <f t="shared" si="1"/>
        <v>1888</v>
      </c>
      <c r="R88">
        <f t="shared" si="1"/>
        <v>1799</v>
      </c>
      <c r="S88">
        <f t="shared" si="1"/>
        <v>1824</v>
      </c>
      <c r="T88">
        <f t="shared" si="1"/>
        <v>1857</v>
      </c>
      <c r="U88">
        <f>SUM(U4:U87)</f>
        <v>1687</v>
      </c>
    </row>
    <row r="89" spans="1:21">
      <c r="A89" t="s">
        <v>10</v>
      </c>
      <c r="B89">
        <f t="shared" ref="B89:L89" si="2">SUM(B81:B87)</f>
        <v>141</v>
      </c>
      <c r="C89">
        <f t="shared" si="2"/>
        <v>159</v>
      </c>
      <c r="D89">
        <f t="shared" si="2"/>
        <v>213</v>
      </c>
      <c r="E89">
        <f t="shared" si="2"/>
        <v>263</v>
      </c>
      <c r="F89">
        <f t="shared" si="2"/>
        <v>352</v>
      </c>
      <c r="G89">
        <f t="shared" si="2"/>
        <v>562</v>
      </c>
      <c r="H89">
        <f t="shared" si="2"/>
        <v>587</v>
      </c>
      <c r="I89">
        <f t="shared" si="2"/>
        <v>651</v>
      </c>
      <c r="J89">
        <f t="shared" si="2"/>
        <v>687</v>
      </c>
      <c r="K89">
        <f t="shared" si="2"/>
        <v>719</v>
      </c>
      <c r="L89">
        <f t="shared" si="2"/>
        <v>805</v>
      </c>
      <c r="M89">
        <f t="shared" ref="M89:S89" si="3">SUM(M81:M87)</f>
        <v>823</v>
      </c>
      <c r="N89">
        <f t="shared" si="3"/>
        <v>818</v>
      </c>
      <c r="O89">
        <f t="shared" si="3"/>
        <v>829</v>
      </c>
      <c r="P89">
        <f t="shared" si="3"/>
        <v>676</v>
      </c>
      <c r="Q89">
        <f t="shared" si="3"/>
        <v>577</v>
      </c>
      <c r="R89">
        <f t="shared" si="3"/>
        <v>445</v>
      </c>
      <c r="S89">
        <f t="shared" si="3"/>
        <v>439</v>
      </c>
      <c r="T89">
        <f>SUM(T81:T87)</f>
        <v>330</v>
      </c>
      <c r="U89">
        <f>SUM(U81:U87)</f>
        <v>298</v>
      </c>
    </row>
    <row r="90" spans="1:21">
      <c r="A90" t="s">
        <v>11</v>
      </c>
      <c r="B90">
        <f t="shared" ref="B90:L90" si="4">B88-B89</f>
        <v>2615</v>
      </c>
      <c r="C90">
        <f t="shared" si="4"/>
        <v>2604</v>
      </c>
      <c r="D90">
        <f t="shared" si="4"/>
        <v>2391</v>
      </c>
      <c r="E90">
        <f t="shared" si="4"/>
        <v>2461</v>
      </c>
      <c r="F90">
        <f t="shared" si="4"/>
        <v>2364</v>
      </c>
      <c r="G90">
        <f t="shared" si="4"/>
        <v>2042</v>
      </c>
      <c r="H90">
        <f t="shared" si="4"/>
        <v>1683</v>
      </c>
      <c r="I90">
        <f t="shared" si="4"/>
        <v>1887</v>
      </c>
      <c r="J90">
        <f t="shared" si="4"/>
        <v>1729</v>
      </c>
      <c r="K90">
        <f t="shared" si="4"/>
        <v>1798</v>
      </c>
      <c r="L90">
        <f t="shared" si="4"/>
        <v>1722</v>
      </c>
      <c r="M90">
        <f t="shared" ref="M90:S90" si="5">M88-M89</f>
        <v>1601</v>
      </c>
      <c r="N90">
        <f t="shared" si="5"/>
        <v>1542</v>
      </c>
      <c r="O90">
        <f t="shared" si="5"/>
        <v>1507</v>
      </c>
      <c r="P90">
        <f t="shared" si="5"/>
        <v>1469</v>
      </c>
      <c r="Q90">
        <f t="shared" si="5"/>
        <v>1311</v>
      </c>
      <c r="R90">
        <f t="shared" si="5"/>
        <v>1354</v>
      </c>
      <c r="S90">
        <f t="shared" si="5"/>
        <v>1385</v>
      </c>
      <c r="T90">
        <f>T88-T89</f>
        <v>1527</v>
      </c>
      <c r="U90">
        <f>U88-U89</f>
        <v>1389</v>
      </c>
    </row>
    <row r="91" spans="1:21">
      <c r="C91">
        <v>2004</v>
      </c>
      <c r="D91">
        <v>2005</v>
      </c>
      <c r="E91">
        <v>2006</v>
      </c>
      <c r="F91">
        <v>2007</v>
      </c>
      <c r="G91">
        <v>2008</v>
      </c>
      <c r="H91">
        <v>2009</v>
      </c>
      <c r="I91">
        <v>2010</v>
      </c>
      <c r="J91">
        <v>2011</v>
      </c>
      <c r="K91">
        <v>2012</v>
      </c>
      <c r="L91">
        <v>2013</v>
      </c>
      <c r="M91">
        <v>2014</v>
      </c>
      <c r="N91">
        <v>2015</v>
      </c>
      <c r="O91">
        <v>2016</v>
      </c>
      <c r="P91">
        <v>2017</v>
      </c>
      <c r="Q91">
        <v>2018</v>
      </c>
      <c r="R91">
        <v>2019</v>
      </c>
      <c r="S91">
        <v>2020</v>
      </c>
      <c r="T91">
        <v>2021</v>
      </c>
      <c r="U91">
        <v>2022</v>
      </c>
    </row>
    <row r="92" spans="1:21">
      <c r="A92" t="s">
        <v>0</v>
      </c>
      <c r="B92">
        <v>430</v>
      </c>
      <c r="C92">
        <v>404</v>
      </c>
      <c r="D92">
        <v>345</v>
      </c>
      <c r="E92">
        <v>394</v>
      </c>
      <c r="F92">
        <v>400</v>
      </c>
      <c r="G92">
        <v>238</v>
      </c>
      <c r="H92">
        <v>284</v>
      </c>
      <c r="I92">
        <v>436</v>
      </c>
      <c r="J92">
        <v>462</v>
      </c>
      <c r="K92">
        <v>550</v>
      </c>
      <c r="L92">
        <v>560</v>
      </c>
      <c r="M92">
        <v>519</v>
      </c>
      <c r="N92">
        <v>490</v>
      </c>
      <c r="O92">
        <v>413</v>
      </c>
      <c r="P92">
        <v>317</v>
      </c>
      <c r="Q92">
        <v>232</v>
      </c>
      <c r="R92">
        <v>202</v>
      </c>
      <c r="S92">
        <v>186</v>
      </c>
      <c r="T92">
        <v>200</v>
      </c>
      <c r="U92">
        <v>154</v>
      </c>
    </row>
    <row r="93" spans="1:21">
      <c r="A93" t="s">
        <v>1</v>
      </c>
      <c r="B93">
        <v>2326</v>
      </c>
      <c r="C93">
        <v>2359</v>
      </c>
      <c r="D93">
        <v>2259</v>
      </c>
      <c r="E93">
        <v>2328</v>
      </c>
      <c r="F93">
        <v>2316</v>
      </c>
      <c r="G93">
        <v>2356</v>
      </c>
      <c r="H93">
        <v>1986</v>
      </c>
      <c r="I93">
        <v>2102</v>
      </c>
      <c r="J93">
        <v>1954</v>
      </c>
      <c r="K93">
        <v>1967</v>
      </c>
      <c r="L93">
        <v>1967</v>
      </c>
      <c r="M93">
        <v>1905</v>
      </c>
      <c r="N93">
        <v>1870</v>
      </c>
      <c r="O93">
        <v>1920</v>
      </c>
      <c r="P93">
        <v>1822</v>
      </c>
      <c r="Q93">
        <v>1617</v>
      </c>
      <c r="R93">
        <v>1585</v>
      </c>
      <c r="S93">
        <v>1622</v>
      </c>
      <c r="T93">
        <v>1641</v>
      </c>
      <c r="U93">
        <v>1524</v>
      </c>
    </row>
    <row r="94" spans="1:21">
      <c r="A94" t="s">
        <v>2</v>
      </c>
      <c r="O94">
        <v>3</v>
      </c>
      <c r="P94">
        <v>6</v>
      </c>
      <c r="Q94">
        <v>9</v>
      </c>
      <c r="R94">
        <v>12</v>
      </c>
      <c r="S94">
        <v>16</v>
      </c>
      <c r="T94">
        <v>16</v>
      </c>
      <c r="U94">
        <v>9</v>
      </c>
    </row>
  </sheetData>
  <sheetCalcPr fullCalcOnLoad="1"/>
  <phoneticPr fontId="2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graphe cotisants</vt:lpstr>
      <vt:lpstr>Analyse cotisations par mois</vt:lpstr>
      <vt:lpstr>par promo</vt:lpstr>
      <vt:lpstr>par école</vt:lpstr>
      <vt:lpstr>par promo recalé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CARRARA</dc:creator>
  <cp:lastModifiedBy>Office 2008 Converter</cp:lastModifiedBy>
  <dcterms:created xsi:type="dcterms:W3CDTF">2021-12-10T09:55:46Z</dcterms:created>
  <dcterms:modified xsi:type="dcterms:W3CDTF">2022-10-28T08:58:30Z</dcterms:modified>
</cp:coreProperties>
</file>